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heckCompatibility="1"/>
  <mc:AlternateContent xmlns:mc="http://schemas.openxmlformats.org/markup-compatibility/2006">
    <mc:Choice Requires="x15">
      <x15ac:absPath xmlns:x15ac="http://schemas.microsoft.com/office/spreadsheetml/2010/11/ac" url="https://ceproascz-my.sharepoint.com/personal/adela_urbankova_ceproas_cz/Documents/Dokumenty/2023_zadavaci rizeni/zákonné zakázky/261_23-OCN opkaované za 165_23/02 zadávací dokumentace/"/>
    </mc:Choice>
  </mc:AlternateContent>
  <xr:revisionPtr revIDLastSave="368" documentId="8_{4E8CD8C8-A1A6-4120-8CC1-2EC8B99C2F9D}" xr6:coauthVersionLast="47" xr6:coauthVersionMax="47" xr10:uidLastSave="{77767959-7DBE-4F12-BC75-F46A590CE4D1}"/>
  <workbookProtection workbookAlgorithmName="SHA-512" workbookHashValue="ldIqmmHOPf5kMjNhuysNrtFt6wyXwUPtJzv6138UOuproPFK7biqKlbq8aTdFHP0bMmz/zG58uYTO8U5J95CRw==" workbookSaltValue="xUvnfIs8EjffNuYsBGKTMg==" workbookSpinCount="100000" lockStructure="1"/>
  <bookViews>
    <workbookView xWindow="-108" yWindow="-108" windowWidth="23256" windowHeight="12576" xr2:uid="{00000000-000D-0000-FFFF-FFFF00000000}"/>
  </bookViews>
  <sheets>
    <sheet name="Výkaz výměr Oblast I" sheetId="8" r:id="rId1"/>
  </sheets>
  <definedNames>
    <definedName name="_xlnm._FilterDatabase" localSheetId="0" hidden="1">'Výkaz výměr Oblast I'!$A$6:$H$253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8" i="8" l="1"/>
  <c r="I8" i="8" l="1"/>
  <c r="L8" i="8" s="1"/>
  <c r="J8" i="8"/>
  <c r="I9" i="8"/>
  <c r="L9" i="8" s="1"/>
  <c r="J9" i="8"/>
  <c r="I10" i="8"/>
  <c r="L10" i="8" s="1"/>
  <c r="J10" i="8"/>
  <c r="I11" i="8"/>
  <c r="L11" i="8" s="1"/>
  <c r="J11" i="8"/>
  <c r="I12" i="8"/>
  <c r="L12" i="8" s="1"/>
  <c r="J12" i="8"/>
  <c r="I13" i="8"/>
  <c r="L13" i="8" s="1"/>
  <c r="J13" i="8"/>
  <c r="I14" i="8"/>
  <c r="L14" i="8" s="1"/>
  <c r="I15" i="8"/>
  <c r="L15" i="8" s="1"/>
  <c r="J15" i="8"/>
  <c r="I16" i="8"/>
  <c r="L16" i="8" s="1"/>
  <c r="J16" i="8"/>
  <c r="I17" i="8"/>
  <c r="L17" i="8" s="1"/>
  <c r="J17" i="8"/>
  <c r="I18" i="8"/>
  <c r="J18" i="8"/>
  <c r="L18" i="8"/>
  <c r="I19" i="8"/>
  <c r="L19" i="8" s="1"/>
  <c r="J19" i="8"/>
  <c r="I20" i="8"/>
  <c r="L20" i="8" s="1"/>
  <c r="J20" i="8"/>
  <c r="I21" i="8"/>
  <c r="L21" i="8" s="1"/>
  <c r="J21" i="8"/>
  <c r="I22" i="8"/>
  <c r="L22" i="8" s="1"/>
  <c r="J22" i="8"/>
  <c r="I23" i="8"/>
  <c r="L23" i="8" s="1"/>
  <c r="J23" i="8"/>
  <c r="I24" i="8"/>
  <c r="L24" i="8" s="1"/>
  <c r="J24" i="8"/>
  <c r="I25" i="8"/>
  <c r="L25" i="8" s="1"/>
  <c r="J25" i="8"/>
  <c r="I26" i="8"/>
  <c r="L26" i="8" s="1"/>
  <c r="J26" i="8"/>
  <c r="I27" i="8"/>
  <c r="L27" i="8" s="1"/>
  <c r="J27" i="8"/>
  <c r="I28" i="8"/>
  <c r="L28" i="8" s="1"/>
  <c r="J28" i="8"/>
  <c r="I29" i="8"/>
  <c r="L29" i="8" s="1"/>
  <c r="J29" i="8"/>
  <c r="I30" i="8"/>
  <c r="L30" i="8" s="1"/>
  <c r="J30" i="8"/>
  <c r="I31" i="8"/>
  <c r="L31" i="8" s="1"/>
  <c r="J31" i="8"/>
  <c r="I32" i="8"/>
  <c r="L32" i="8" s="1"/>
  <c r="J32" i="8"/>
  <c r="I33" i="8"/>
  <c r="L33" i="8" s="1"/>
  <c r="J33" i="8"/>
  <c r="I34" i="8"/>
  <c r="L34" i="8" s="1"/>
  <c r="J34" i="8"/>
  <c r="I35" i="8"/>
  <c r="L35" i="8" s="1"/>
  <c r="J35" i="8"/>
  <c r="I36" i="8"/>
  <c r="L36" i="8" s="1"/>
  <c r="J36" i="8"/>
  <c r="I37" i="8"/>
  <c r="L37" i="8" s="1"/>
  <c r="J37" i="8"/>
  <c r="I38" i="8"/>
  <c r="L38" i="8" s="1"/>
  <c r="J38" i="8"/>
  <c r="I39" i="8"/>
  <c r="L39" i="8" s="1"/>
  <c r="J39" i="8"/>
  <c r="I40" i="8"/>
  <c r="L40" i="8" s="1"/>
  <c r="J40" i="8"/>
  <c r="I41" i="8"/>
  <c r="L41" i="8" s="1"/>
  <c r="J41" i="8"/>
  <c r="I42" i="8"/>
  <c r="J42" i="8"/>
  <c r="L42" i="8"/>
  <c r="I43" i="8"/>
  <c r="L43" i="8" s="1"/>
  <c r="J43" i="8"/>
  <c r="I44" i="8"/>
  <c r="L44" i="8" s="1"/>
  <c r="J44" i="8"/>
  <c r="I45" i="8"/>
  <c r="L45" i="8" s="1"/>
  <c r="J45" i="8"/>
  <c r="I46" i="8"/>
  <c r="L46" i="8" s="1"/>
  <c r="J46" i="8"/>
  <c r="I47" i="8"/>
  <c r="L47" i="8" s="1"/>
  <c r="J47" i="8"/>
  <c r="I48" i="8"/>
  <c r="L48" i="8" s="1"/>
  <c r="J48" i="8"/>
  <c r="I49" i="8"/>
  <c r="J49" i="8"/>
  <c r="L49" i="8"/>
  <c r="I50" i="8"/>
  <c r="L50" i="8" s="1"/>
  <c r="J50" i="8"/>
  <c r="I51" i="8"/>
  <c r="L51" i="8" s="1"/>
  <c r="J51" i="8"/>
  <c r="I52" i="8"/>
  <c r="L52" i="8" s="1"/>
  <c r="J52" i="8"/>
  <c r="I53" i="8"/>
  <c r="L53" i="8" s="1"/>
  <c r="J53" i="8"/>
  <c r="I54" i="8"/>
  <c r="L54" i="8" s="1"/>
  <c r="J54" i="8"/>
  <c r="I55" i="8"/>
  <c r="J55" i="8"/>
  <c r="L55" i="8"/>
  <c r="I56" i="8"/>
  <c r="L56" i="8" s="1"/>
  <c r="J56" i="8"/>
  <c r="I57" i="8"/>
  <c r="L57" i="8" s="1"/>
  <c r="J57" i="8"/>
  <c r="I58" i="8"/>
  <c r="J58" i="8"/>
  <c r="L58" i="8"/>
  <c r="I59" i="8"/>
  <c r="L59" i="8" s="1"/>
  <c r="J59" i="8"/>
  <c r="I60" i="8"/>
  <c r="L60" i="8" s="1"/>
  <c r="J60" i="8"/>
  <c r="I61" i="8"/>
  <c r="L61" i="8" s="1"/>
  <c r="J61" i="8"/>
  <c r="I62" i="8"/>
  <c r="L62" i="8" s="1"/>
  <c r="J62" i="8"/>
  <c r="I63" i="8"/>
  <c r="J63" i="8"/>
  <c r="L63" i="8"/>
  <c r="I64" i="8"/>
  <c r="L64" i="8" s="1"/>
  <c r="J64" i="8"/>
  <c r="I65" i="8"/>
  <c r="J65" i="8"/>
  <c r="L65" i="8"/>
  <c r="I66" i="8"/>
  <c r="J66" i="8"/>
  <c r="L66" i="8"/>
  <c r="I67" i="8"/>
  <c r="L67" i="8" s="1"/>
  <c r="J67" i="8"/>
  <c r="I68" i="8"/>
  <c r="L68" i="8" s="1"/>
  <c r="J68" i="8"/>
  <c r="I69" i="8"/>
  <c r="L69" i="8" s="1"/>
  <c r="J69" i="8"/>
  <c r="I70" i="8"/>
  <c r="L70" i="8" s="1"/>
  <c r="J70" i="8"/>
  <c r="I71" i="8"/>
  <c r="L71" i="8" s="1"/>
  <c r="J71" i="8"/>
  <c r="I72" i="8"/>
  <c r="L72" i="8" s="1"/>
  <c r="J72" i="8"/>
  <c r="I73" i="8"/>
  <c r="J73" i="8"/>
  <c r="L73" i="8"/>
  <c r="I74" i="8"/>
  <c r="L74" i="8" s="1"/>
  <c r="J74" i="8"/>
  <c r="I75" i="8"/>
  <c r="L75" i="8" s="1"/>
  <c r="J75" i="8"/>
  <c r="I78" i="8"/>
  <c r="L78" i="8" s="1"/>
  <c r="J78" i="8"/>
  <c r="I79" i="8"/>
  <c r="L79" i="8" s="1"/>
  <c r="J79" i="8"/>
  <c r="I80" i="8"/>
  <c r="L80" i="8" s="1"/>
  <c r="J80" i="8"/>
  <c r="I81" i="8"/>
  <c r="L81" i="8" s="1"/>
  <c r="J81" i="8"/>
  <c r="I82" i="8"/>
  <c r="L82" i="8" s="1"/>
  <c r="J82" i="8"/>
  <c r="I83" i="8"/>
  <c r="L83" i="8" s="1"/>
  <c r="J83" i="8"/>
  <c r="I84" i="8"/>
  <c r="L84" i="8" s="1"/>
  <c r="J84" i="8"/>
  <c r="I85" i="8"/>
  <c r="L85" i="8" s="1"/>
  <c r="J85" i="8"/>
  <c r="I86" i="8"/>
  <c r="L86" i="8" s="1"/>
  <c r="J86" i="8"/>
  <c r="I87" i="8"/>
  <c r="J87" i="8"/>
  <c r="L87" i="8"/>
  <c r="I88" i="8"/>
  <c r="L88" i="8" s="1"/>
  <c r="J88" i="8"/>
  <c r="I89" i="8"/>
  <c r="L89" i="8" s="1"/>
  <c r="J89" i="8"/>
  <c r="I90" i="8"/>
  <c r="J90" i="8"/>
  <c r="L90" i="8"/>
  <c r="I91" i="8"/>
  <c r="L91" i="8" s="1"/>
  <c r="J91" i="8"/>
  <c r="I92" i="8"/>
  <c r="L92" i="8" s="1"/>
  <c r="J92" i="8"/>
  <c r="I93" i="8"/>
  <c r="L93" i="8" s="1"/>
  <c r="J93" i="8"/>
  <c r="I94" i="8"/>
  <c r="L94" i="8" s="1"/>
  <c r="J94" i="8"/>
  <c r="I95" i="8"/>
  <c r="L95" i="8" s="1"/>
  <c r="J95" i="8"/>
  <c r="I96" i="8"/>
  <c r="L96" i="8" s="1"/>
  <c r="J96" i="8"/>
  <c r="I97" i="8"/>
  <c r="J97" i="8"/>
  <c r="L97" i="8"/>
  <c r="I98" i="8"/>
  <c r="L98" i="8" s="1"/>
  <c r="J98" i="8"/>
  <c r="I99" i="8"/>
  <c r="L99" i="8" s="1"/>
  <c r="J99" i="8"/>
  <c r="I100" i="8"/>
  <c r="L100" i="8" s="1"/>
  <c r="J100" i="8"/>
  <c r="I101" i="8"/>
  <c r="L101" i="8" s="1"/>
  <c r="J101" i="8"/>
  <c r="I102" i="8"/>
  <c r="L102" i="8" s="1"/>
  <c r="J102" i="8"/>
  <c r="I103" i="8"/>
  <c r="L103" i="8" s="1"/>
  <c r="J103" i="8"/>
  <c r="I104" i="8"/>
  <c r="L104" i="8" s="1"/>
  <c r="J104" i="8"/>
  <c r="I105" i="8"/>
  <c r="L105" i="8" s="1"/>
  <c r="J105" i="8"/>
  <c r="I106" i="8"/>
  <c r="L106" i="8" s="1"/>
  <c r="J106" i="8"/>
  <c r="I107" i="8"/>
  <c r="L107" i="8" s="1"/>
  <c r="J107" i="8"/>
  <c r="I108" i="8"/>
  <c r="L108" i="8" s="1"/>
  <c r="J108" i="8"/>
  <c r="I109" i="8"/>
  <c r="L109" i="8" s="1"/>
  <c r="J109" i="8"/>
  <c r="I110" i="8"/>
  <c r="L110" i="8" s="1"/>
  <c r="J110" i="8"/>
  <c r="I111" i="8"/>
  <c r="J111" i="8"/>
  <c r="L111" i="8"/>
  <c r="I112" i="8"/>
  <c r="L112" i="8" s="1"/>
  <c r="J112" i="8"/>
  <c r="I113" i="8"/>
  <c r="L113" i="8" s="1"/>
  <c r="J113" i="8"/>
  <c r="I114" i="8"/>
  <c r="J114" i="8"/>
  <c r="L114" i="8"/>
  <c r="I115" i="8"/>
  <c r="L115" i="8" s="1"/>
  <c r="J115" i="8"/>
  <c r="I116" i="8"/>
  <c r="L116" i="8" s="1"/>
  <c r="J116" i="8"/>
  <c r="I117" i="8"/>
  <c r="L117" i="8" s="1"/>
  <c r="J117" i="8"/>
  <c r="I118" i="8"/>
  <c r="L118" i="8" s="1"/>
  <c r="J118" i="8"/>
  <c r="I121" i="8"/>
  <c r="L121" i="8" s="1"/>
  <c r="J121" i="8"/>
  <c r="I122" i="8"/>
  <c r="L122" i="8" s="1"/>
  <c r="J122" i="8"/>
  <c r="I123" i="8"/>
  <c r="L123" i="8" s="1"/>
  <c r="J123" i="8"/>
  <c r="I124" i="8"/>
  <c r="L124" i="8" s="1"/>
  <c r="J124" i="8"/>
  <c r="I125" i="8"/>
  <c r="L125" i="8" s="1"/>
  <c r="J125" i="8"/>
  <c r="I126" i="8"/>
  <c r="L126" i="8" s="1"/>
  <c r="J126" i="8"/>
  <c r="I127" i="8"/>
  <c r="J127" i="8"/>
  <c r="L127" i="8"/>
  <c r="I128" i="8"/>
  <c r="L128" i="8" s="1"/>
  <c r="J128" i="8"/>
  <c r="I129" i="8"/>
  <c r="L129" i="8" s="1"/>
  <c r="J129" i="8"/>
  <c r="I130" i="8"/>
  <c r="J130" i="8"/>
  <c r="L130" i="8"/>
  <c r="I131" i="8"/>
  <c r="L131" i="8" s="1"/>
  <c r="J131" i="8"/>
  <c r="I132" i="8"/>
  <c r="L132" i="8" s="1"/>
  <c r="J132" i="8"/>
  <c r="I133" i="8"/>
  <c r="L133" i="8" s="1"/>
  <c r="J133" i="8"/>
  <c r="I134" i="8"/>
  <c r="L134" i="8" s="1"/>
  <c r="J134" i="8"/>
  <c r="I135" i="8"/>
  <c r="J135" i="8"/>
  <c r="L135" i="8"/>
  <c r="I136" i="8"/>
  <c r="L136" i="8" s="1"/>
  <c r="J136" i="8"/>
  <c r="I139" i="8"/>
  <c r="L139" i="8" s="1"/>
  <c r="J139" i="8"/>
  <c r="I140" i="8"/>
  <c r="L140" i="8" s="1"/>
  <c r="J140" i="8"/>
  <c r="I141" i="8"/>
  <c r="L141" i="8" s="1"/>
  <c r="J141" i="8"/>
  <c r="I142" i="8"/>
  <c r="L142" i="8" s="1"/>
  <c r="J142" i="8"/>
  <c r="I143" i="8"/>
  <c r="L143" i="8" s="1"/>
  <c r="J143" i="8"/>
  <c r="I144" i="8"/>
  <c r="L144" i="8" s="1"/>
  <c r="J144" i="8"/>
  <c r="I145" i="8"/>
  <c r="L145" i="8" s="1"/>
  <c r="J145" i="8"/>
  <c r="I146" i="8"/>
  <c r="L146" i="8" s="1"/>
  <c r="J146" i="8"/>
  <c r="I147" i="8"/>
  <c r="L147" i="8" s="1"/>
  <c r="J147" i="8"/>
  <c r="I148" i="8"/>
  <c r="L148" i="8" s="1"/>
  <c r="J148" i="8"/>
  <c r="I149" i="8"/>
  <c r="L149" i="8" s="1"/>
  <c r="J149" i="8"/>
  <c r="I150" i="8"/>
  <c r="L150" i="8" s="1"/>
  <c r="J150" i="8"/>
  <c r="I151" i="8"/>
  <c r="J151" i="8"/>
  <c r="L151" i="8"/>
  <c r="I152" i="8"/>
  <c r="L152" i="8" s="1"/>
  <c r="J152" i="8"/>
  <c r="I153" i="8"/>
  <c r="L153" i="8" s="1"/>
  <c r="J153" i="8"/>
  <c r="I154" i="8"/>
  <c r="J154" i="8"/>
  <c r="L154" i="8"/>
  <c r="I155" i="8"/>
  <c r="L155" i="8" s="1"/>
  <c r="J155" i="8"/>
  <c r="I156" i="8"/>
  <c r="L156" i="8" s="1"/>
  <c r="J156" i="8"/>
  <c r="I157" i="8"/>
  <c r="L157" i="8" s="1"/>
  <c r="J157" i="8"/>
  <c r="I158" i="8"/>
  <c r="L158" i="8" s="1"/>
  <c r="J158" i="8"/>
  <c r="I159" i="8"/>
  <c r="L159" i="8" s="1"/>
  <c r="J159" i="8"/>
  <c r="I160" i="8"/>
  <c r="L160" i="8" s="1"/>
  <c r="J160" i="8"/>
  <c r="I161" i="8"/>
  <c r="J161" i="8"/>
  <c r="L161" i="8"/>
  <c r="I162" i="8"/>
  <c r="L162" i="8" s="1"/>
  <c r="J162" i="8"/>
  <c r="I163" i="8"/>
  <c r="L163" i="8" s="1"/>
  <c r="J163" i="8"/>
  <c r="I166" i="8"/>
  <c r="L166" i="8" s="1"/>
  <c r="J166" i="8"/>
  <c r="I167" i="8"/>
  <c r="J167" i="8"/>
  <c r="L167" i="8"/>
  <c r="I168" i="8"/>
  <c r="L168" i="8" s="1"/>
  <c r="J168" i="8"/>
  <c r="I169" i="8"/>
  <c r="L169" i="8" s="1"/>
  <c r="J169" i="8"/>
  <c r="I170" i="8"/>
  <c r="J170" i="8"/>
  <c r="L170" i="8"/>
  <c r="I171" i="8"/>
  <c r="L171" i="8" s="1"/>
  <c r="J171" i="8"/>
  <c r="I172" i="8"/>
  <c r="L172" i="8" s="1"/>
  <c r="J172" i="8"/>
  <c r="I173" i="8"/>
  <c r="L173" i="8" s="1"/>
  <c r="J173" i="8"/>
  <c r="I174" i="8"/>
  <c r="L174" i="8" s="1"/>
  <c r="J174" i="8"/>
  <c r="I175" i="8"/>
  <c r="J175" i="8"/>
  <c r="L175" i="8"/>
  <c r="I176" i="8"/>
  <c r="L176" i="8" s="1"/>
  <c r="J176" i="8"/>
  <c r="I177" i="8"/>
  <c r="L177" i="8" s="1"/>
  <c r="J177" i="8"/>
  <c r="I178" i="8"/>
  <c r="J178" i="8"/>
  <c r="L178" i="8"/>
  <c r="I179" i="8"/>
  <c r="L179" i="8" s="1"/>
  <c r="J179" i="8"/>
  <c r="I180" i="8"/>
  <c r="L180" i="8" s="1"/>
  <c r="J180" i="8"/>
  <c r="I181" i="8"/>
  <c r="L181" i="8" s="1"/>
  <c r="J181" i="8"/>
  <c r="I182" i="8"/>
  <c r="L182" i="8" s="1"/>
  <c r="J182" i="8"/>
  <c r="I183" i="8"/>
  <c r="L183" i="8" s="1"/>
  <c r="J183" i="8"/>
  <c r="I184" i="8"/>
  <c r="L184" i="8" s="1"/>
  <c r="J184" i="8"/>
  <c r="I185" i="8"/>
  <c r="J185" i="8"/>
  <c r="L185" i="8"/>
  <c r="I186" i="8"/>
  <c r="L186" i="8" s="1"/>
  <c r="J186" i="8"/>
  <c r="I187" i="8"/>
  <c r="L187" i="8" s="1"/>
  <c r="J187" i="8"/>
  <c r="I188" i="8"/>
  <c r="L188" i="8" s="1"/>
  <c r="J188" i="8"/>
  <c r="I189" i="8"/>
  <c r="L189" i="8" s="1"/>
  <c r="J189" i="8"/>
  <c r="I190" i="8"/>
  <c r="L190" i="8" s="1"/>
  <c r="J190" i="8"/>
  <c r="I191" i="8"/>
  <c r="L191" i="8" s="1"/>
  <c r="J191" i="8"/>
  <c r="I192" i="8"/>
  <c r="L192" i="8" s="1"/>
  <c r="J192" i="8"/>
  <c r="I193" i="8"/>
  <c r="J193" i="8"/>
  <c r="L193" i="8"/>
  <c r="I194" i="8"/>
  <c r="J194" i="8"/>
  <c r="L194" i="8"/>
  <c r="I195" i="8"/>
  <c r="L195" i="8" s="1"/>
  <c r="J195" i="8"/>
  <c r="I196" i="8"/>
  <c r="L196" i="8" s="1"/>
  <c r="J196" i="8"/>
  <c r="I197" i="8"/>
  <c r="L197" i="8" s="1"/>
  <c r="J197" i="8"/>
  <c r="I198" i="8"/>
  <c r="L198" i="8" s="1"/>
  <c r="J198" i="8"/>
  <c r="I201" i="8"/>
  <c r="L201" i="8" s="1"/>
  <c r="J201" i="8"/>
  <c r="I202" i="8"/>
  <c r="L202" i="8" s="1"/>
  <c r="J202" i="8"/>
  <c r="I203" i="8"/>
  <c r="L203" i="8" s="1"/>
  <c r="J203" i="8"/>
  <c r="I204" i="8"/>
  <c r="L204" i="8" s="1"/>
  <c r="J204" i="8"/>
  <c r="I205" i="8"/>
  <c r="L205" i="8" s="1"/>
  <c r="J205" i="8"/>
  <c r="I206" i="8"/>
  <c r="L206" i="8" s="1"/>
  <c r="J206" i="8"/>
  <c r="I207" i="8"/>
  <c r="J207" i="8"/>
  <c r="L207" i="8"/>
  <c r="I208" i="8"/>
  <c r="L208" i="8" s="1"/>
  <c r="J208" i="8"/>
  <c r="I209" i="8"/>
  <c r="L209" i="8" s="1"/>
  <c r="J209" i="8"/>
  <c r="I210" i="8"/>
  <c r="J210" i="8"/>
  <c r="L210" i="8"/>
  <c r="I211" i="8"/>
  <c r="L211" i="8" s="1"/>
  <c r="J211" i="8"/>
  <c r="I212" i="8"/>
  <c r="L212" i="8" s="1"/>
  <c r="J212" i="8"/>
  <c r="I215" i="8"/>
  <c r="L215" i="8" s="1"/>
  <c r="J215" i="8"/>
  <c r="I216" i="8"/>
  <c r="L216" i="8" s="1"/>
  <c r="J216" i="8"/>
  <c r="I217" i="8"/>
  <c r="J217" i="8"/>
  <c r="L217" i="8"/>
  <c r="I218" i="8"/>
  <c r="J218" i="8"/>
  <c r="L218" i="8"/>
  <c r="I219" i="8"/>
  <c r="L219" i="8" s="1"/>
  <c r="J219" i="8"/>
  <c r="I220" i="8"/>
  <c r="L220" i="8" s="1"/>
  <c r="J220" i="8"/>
  <c r="I221" i="8"/>
  <c r="L221" i="8" s="1"/>
  <c r="J221" i="8"/>
  <c r="I224" i="8"/>
  <c r="L224" i="8" s="1"/>
  <c r="J224" i="8"/>
  <c r="I225" i="8"/>
  <c r="L225" i="8" s="1"/>
  <c r="J225" i="8"/>
  <c r="I226" i="8"/>
  <c r="L226" i="8" s="1"/>
  <c r="J226" i="8"/>
  <c r="I227" i="8"/>
  <c r="L227" i="8" s="1"/>
  <c r="J227" i="8"/>
  <c r="I228" i="8"/>
  <c r="L228" i="8" s="1"/>
  <c r="J228" i="8"/>
  <c r="I229" i="8"/>
  <c r="L229" i="8" s="1"/>
  <c r="J229" i="8"/>
  <c r="I230" i="8"/>
  <c r="L230" i="8" s="1"/>
  <c r="J230" i="8"/>
  <c r="I231" i="8"/>
  <c r="J231" i="8"/>
  <c r="L231" i="8"/>
  <c r="I232" i="8"/>
  <c r="L232" i="8" s="1"/>
  <c r="J232" i="8"/>
  <c r="I233" i="8"/>
  <c r="J233" i="8"/>
  <c r="L233" i="8"/>
  <c r="J234" i="8"/>
  <c r="J235" i="8"/>
  <c r="I236" i="8"/>
  <c r="L236" i="8" s="1"/>
  <c r="J236" i="8"/>
  <c r="I237" i="8"/>
  <c r="L237" i="8" s="1"/>
  <c r="J237" i="8"/>
  <c r="L238" i="8"/>
  <c r="J238" i="8"/>
  <c r="I239" i="8"/>
  <c r="L239" i="8" s="1"/>
  <c r="J239" i="8"/>
  <c r="J7" i="8"/>
  <c r="I7" i="8"/>
  <c r="L7" i="8" s="1"/>
  <c r="E249" i="8" l="1"/>
  <c r="G216" i="8" l="1"/>
  <c r="G7" i="8"/>
  <c r="G8" i="8"/>
  <c r="G9" i="8"/>
  <c r="G10" i="8"/>
  <c r="G11" i="8"/>
  <c r="G12" i="8"/>
  <c r="G74" i="8" l="1"/>
  <c r="G150" i="8" l="1"/>
  <c r="G149" i="8"/>
  <c r="G148" i="8"/>
  <c r="G147" i="8"/>
  <c r="G163" i="8"/>
  <c r="G162" i="8"/>
  <c r="G79" i="8"/>
  <c r="G72" i="8"/>
  <c r="G55" i="8"/>
  <c r="G54" i="8"/>
  <c r="G53" i="8"/>
  <c r="G47" i="8"/>
  <c r="G42" i="8"/>
  <c r="G41" i="8"/>
  <c r="G39" i="8"/>
  <c r="G38" i="8"/>
  <c r="G36" i="8"/>
  <c r="G35" i="8"/>
  <c r="G33" i="8"/>
  <c r="G32" i="8"/>
  <c r="G21" i="8"/>
  <c r="G143" i="8"/>
  <c r="G144" i="8"/>
  <c r="G145" i="8"/>
  <c r="G146" i="8"/>
  <c r="G231" i="8"/>
  <c r="G232" i="8"/>
  <c r="G233" i="8"/>
  <c r="G220" i="8"/>
  <c r="G221" i="8"/>
  <c r="G194" i="8"/>
  <c r="G195" i="8"/>
  <c r="G198" i="8"/>
  <c r="G193" i="8"/>
  <c r="G237" i="8"/>
  <c r="G238" i="8"/>
  <c r="G239" i="8"/>
  <c r="G236" i="8"/>
  <c r="G225" i="8"/>
  <c r="G226" i="8"/>
  <c r="G227" i="8"/>
  <c r="G228" i="8"/>
  <c r="G229" i="8"/>
  <c r="G230" i="8"/>
  <c r="G224" i="8"/>
  <c r="G217" i="8"/>
  <c r="G218" i="8"/>
  <c r="G219" i="8"/>
  <c r="G215" i="8"/>
  <c r="G202" i="8"/>
  <c r="G203" i="8"/>
  <c r="G204" i="8"/>
  <c r="G205" i="8"/>
  <c r="G206" i="8"/>
  <c r="G207" i="8"/>
  <c r="G208" i="8"/>
  <c r="G209" i="8"/>
  <c r="G210" i="8"/>
  <c r="G211" i="8"/>
  <c r="G212" i="8"/>
  <c r="G201" i="8"/>
  <c r="G167" i="8"/>
  <c r="G168" i="8"/>
  <c r="G169" i="8"/>
  <c r="G170" i="8"/>
  <c r="G171" i="8"/>
  <c r="G172" i="8"/>
  <c r="G173" i="8"/>
  <c r="G174" i="8"/>
  <c r="G175" i="8"/>
  <c r="G176" i="8"/>
  <c r="G177" i="8"/>
  <c r="G178" i="8"/>
  <c r="G179" i="8"/>
  <c r="G180" i="8"/>
  <c r="G181" i="8"/>
  <c r="G182" i="8"/>
  <c r="G183" i="8"/>
  <c r="G184" i="8"/>
  <c r="G185" i="8"/>
  <c r="G186" i="8"/>
  <c r="G187" i="8"/>
  <c r="G188" i="8"/>
  <c r="G189" i="8"/>
  <c r="G190" i="8"/>
  <c r="G191" i="8"/>
  <c r="E247" i="8" s="1"/>
  <c r="G192" i="8"/>
  <c r="G166" i="8"/>
  <c r="G141" i="8"/>
  <c r="G142" i="8"/>
  <c r="G151" i="8"/>
  <c r="G152" i="8"/>
  <c r="G153" i="8"/>
  <c r="G154" i="8"/>
  <c r="G155" i="8"/>
  <c r="G156" i="8"/>
  <c r="G157" i="8"/>
  <c r="G158" i="8"/>
  <c r="G159" i="8"/>
  <c r="G160" i="8"/>
  <c r="G161" i="8"/>
  <c r="G196" i="8"/>
  <c r="G197" i="8"/>
  <c r="G140" i="8"/>
  <c r="G139" i="8"/>
  <c r="G122" i="8"/>
  <c r="G123" i="8"/>
  <c r="G124" i="8"/>
  <c r="G125" i="8"/>
  <c r="G126" i="8"/>
  <c r="G127" i="8"/>
  <c r="G128" i="8"/>
  <c r="G129" i="8"/>
  <c r="G130" i="8"/>
  <c r="G131" i="8"/>
  <c r="G132" i="8"/>
  <c r="G133" i="8"/>
  <c r="G134" i="8"/>
  <c r="G135" i="8"/>
  <c r="G136" i="8"/>
  <c r="G121"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78" i="8"/>
  <c r="G13" i="8"/>
  <c r="G14" i="8"/>
  <c r="G15" i="8"/>
  <c r="G16" i="8"/>
  <c r="G17" i="8"/>
  <c r="G18" i="8"/>
  <c r="G19" i="8"/>
  <c r="G20" i="8"/>
  <c r="G22" i="8"/>
  <c r="G23" i="8"/>
  <c r="G24" i="8"/>
  <c r="G25" i="8"/>
  <c r="G26" i="8"/>
  <c r="G27" i="8"/>
  <c r="G28" i="8"/>
  <c r="G29" i="8"/>
  <c r="G30" i="8"/>
  <c r="G31" i="8"/>
  <c r="G34" i="8"/>
  <c r="G37" i="8"/>
  <c r="G40" i="8"/>
  <c r="G43" i="8"/>
  <c r="G44" i="8"/>
  <c r="G45" i="8"/>
  <c r="G46" i="8"/>
  <c r="G48" i="8"/>
  <c r="G49" i="8"/>
  <c r="G50" i="8"/>
  <c r="G51" i="8"/>
  <c r="G52" i="8"/>
  <c r="G56" i="8"/>
  <c r="G57" i="8"/>
  <c r="G58" i="8"/>
  <c r="G59" i="8"/>
  <c r="G60" i="8"/>
  <c r="G61" i="8"/>
  <c r="G62" i="8"/>
  <c r="G63" i="8"/>
  <c r="G64" i="8"/>
  <c r="G65" i="8"/>
  <c r="G66" i="8"/>
  <c r="G67" i="8"/>
  <c r="G68" i="8"/>
  <c r="G69" i="8"/>
  <c r="G70" i="8"/>
  <c r="G71" i="8"/>
  <c r="G73" i="8"/>
  <c r="G75" i="8"/>
  <c r="E246" i="8" l="1"/>
  <c r="G242" i="8"/>
  <c r="G247" i="8" l="1"/>
  <c r="G246" i="8"/>
  <c r="G240" i="8"/>
  <c r="G251" i="8" l="1"/>
</calcChain>
</file>

<file path=xl/sharedStrings.xml><?xml version="1.0" encoding="utf-8"?>
<sst xmlns="http://schemas.openxmlformats.org/spreadsheetml/2006/main" count="691" uniqueCount="242">
  <si>
    <r>
      <t>1.</t>
    </r>
    <r>
      <rPr>
        <b/>
        <sz val="7"/>
        <rFont val="Arial"/>
        <family val="2"/>
        <charset val="238"/>
      </rPr>
      <t xml:space="preserve">     </t>
    </r>
    <r>
      <rPr>
        <b/>
        <sz val="14"/>
        <rFont val="Arial"/>
        <family val="2"/>
        <charset val="238"/>
      </rPr>
      <t>Interier prodejního kiosku</t>
    </r>
  </si>
  <si>
    <t>Zkrácený popis</t>
  </si>
  <si>
    <t>M.j.</t>
  </si>
  <si>
    <t>Množ.</t>
  </si>
  <si>
    <t>bm</t>
  </si>
  <si>
    <t>dtto - nad 10 bm</t>
  </si>
  <si>
    <t>m2</t>
  </si>
  <si>
    <t>ks</t>
  </si>
  <si>
    <t>nová malba stěn a stropů v prodejní místnosti, vč.oškrábání a opravy podkladu a následného úklidu do 90 m2</t>
  </si>
  <si>
    <t>kpl.</t>
  </si>
  <si>
    <t>dtto - více než 10 m2</t>
  </si>
  <si>
    <t>dtto- více než 20 bm</t>
  </si>
  <si>
    <t>Cena Celkem bez DPH</t>
  </si>
  <si>
    <t>hod.</t>
  </si>
  <si>
    <t>dtto - 6 - 20 bm</t>
  </si>
  <si>
    <t>%</t>
  </si>
  <si>
    <t>Poskytovaná sleva na položky dle Cenové soustavy ÚRS [%]</t>
  </si>
  <si>
    <t>Jed.cena Kč</t>
  </si>
  <si>
    <t>Cena celk. Kč</t>
  </si>
  <si>
    <r>
      <t>3.</t>
    </r>
    <r>
      <rPr>
        <b/>
        <sz val="7"/>
        <rFont val="Arial"/>
        <family val="2"/>
        <charset val="238"/>
      </rPr>
      <t xml:space="preserve">     </t>
    </r>
    <r>
      <rPr>
        <b/>
        <sz val="14"/>
        <rFont val="Arial"/>
        <family val="2"/>
        <charset val="238"/>
      </rPr>
      <t>Přestřešení refýže</t>
    </r>
  </si>
  <si>
    <t>dtto nad 8 ks</t>
  </si>
  <si>
    <t>Řemeslné i drobné práce při opravách typu "Příjemno - facelift kiosku" - vystěhování a následné nastěhování  vybavení ČS, výpomoce apod.</t>
  </si>
  <si>
    <t>výměna plastového okna (výkladce) včetně profilového rámu, odlištování, výměna skel s normovými tepelně technickými parametry,  doplnění bezpečnostní okenní folie, nové lištování, demontáž a zpětná montáž vnitřních a venkovních parapetů, případná oprava kování oken - do 8 m2</t>
  </si>
  <si>
    <r>
      <t>4.</t>
    </r>
    <r>
      <rPr>
        <b/>
        <sz val="7"/>
        <rFont val="Times New Roman"/>
        <family val="1"/>
        <charset val="238"/>
      </rPr>
      <t>    </t>
    </r>
    <r>
      <rPr>
        <b/>
        <sz val="14"/>
        <rFont val="Arial"/>
        <family val="2"/>
        <charset val="238"/>
      </rPr>
      <t xml:space="preserve"> Manipulační plocha u výdejních stojanů pod přestřešením</t>
    </r>
  </si>
  <si>
    <r>
      <t>5.</t>
    </r>
    <r>
      <rPr>
        <b/>
        <sz val="7"/>
        <rFont val="Arial"/>
        <family val="2"/>
        <charset val="238"/>
      </rPr>
      <t xml:space="preserve">     </t>
    </r>
    <r>
      <rPr>
        <b/>
        <sz val="14"/>
        <rFont val="Arial"/>
        <family val="2"/>
        <charset val="238"/>
      </rPr>
      <t>Zpevněné vnitroareálové plochy</t>
    </r>
  </si>
  <si>
    <r>
      <t>6.</t>
    </r>
    <r>
      <rPr>
        <b/>
        <sz val="7"/>
        <rFont val="Arial"/>
        <family val="2"/>
        <charset val="238"/>
      </rPr>
      <t xml:space="preserve">     </t>
    </r>
    <r>
      <rPr>
        <b/>
        <sz val="14"/>
        <rFont val="Arial"/>
        <family val="2"/>
        <charset val="238"/>
      </rPr>
      <t>Rámová myčka, ruční mytí</t>
    </r>
  </si>
  <si>
    <r>
      <t>7.</t>
    </r>
    <r>
      <rPr>
        <b/>
        <sz val="7"/>
        <rFont val="Arial"/>
        <family val="2"/>
        <charset val="238"/>
      </rPr>
      <t xml:space="preserve">     </t>
    </r>
    <r>
      <rPr>
        <b/>
        <sz val="14"/>
        <rFont val="Arial"/>
        <family val="2"/>
        <charset val="238"/>
      </rPr>
      <t>ostatní konstrukce a výrobky</t>
    </r>
  </si>
  <si>
    <r>
      <t xml:space="preserve">Ceny vyplněné ve výkazu výměr musí být definovány jako nejvýše přípustné a neměnné se započtením </t>
    </r>
    <r>
      <rPr>
        <b/>
        <sz val="10"/>
        <rFont val="Arial"/>
        <family val="2"/>
        <charset val="238"/>
      </rPr>
      <t>veškerých nákladů, rizik, zisku apod. (</t>
    </r>
    <r>
      <rPr>
        <b/>
        <u/>
        <sz val="10"/>
        <rFont val="Arial"/>
        <family val="2"/>
        <charset val="238"/>
      </rPr>
      <t>včetně veškerých dalších nákladů dopravy, poplatků, režijních nákladů atd</t>
    </r>
    <r>
      <rPr>
        <b/>
        <sz val="10"/>
        <rFont val="Arial"/>
        <family val="2"/>
        <charset val="238"/>
      </rPr>
      <t>.)</t>
    </r>
    <r>
      <rPr>
        <sz val="10"/>
        <rFont val="Arial"/>
        <family val="2"/>
        <charset val="238"/>
      </rPr>
      <t xml:space="preserve"> a budou pro uchazeče závazné po celou dobu trvání uzavřené rámcové smlouvy jako jediné přípustné jednotkové ceny.</t>
    </r>
  </si>
  <si>
    <t>Výkaz Výměr</t>
  </si>
  <si>
    <t xml:space="preserve">vyplňujte jen buňky </t>
  </si>
  <si>
    <t>A</t>
  </si>
  <si>
    <t>B</t>
  </si>
  <si>
    <t>dtto 3-5m2</t>
  </si>
  <si>
    <t>dtto od 8 - 40 m2</t>
  </si>
  <si>
    <t>dtto - od 5 - 10 bm</t>
  </si>
  <si>
    <t>dtto - od 3 do 10 m2</t>
  </si>
  <si>
    <t>dtto - nad 10 m2</t>
  </si>
  <si>
    <t>dtto - od 20 - 50 m2</t>
  </si>
  <si>
    <t>dtto - nad 50 m2</t>
  </si>
  <si>
    <t>dtto od 20 -80 m2</t>
  </si>
  <si>
    <t>dtto nad 80 m2</t>
  </si>
  <si>
    <t>dtto od 3 do 6 bm</t>
  </si>
  <si>
    <t>dtto od 6 do 10 bm</t>
  </si>
  <si>
    <t>dtto od 10 a více</t>
  </si>
  <si>
    <t>dtto 20 - 100 m2</t>
  </si>
  <si>
    <t>dtto nad 100 m2</t>
  </si>
  <si>
    <t>dtto - 5 - 10 bm</t>
  </si>
  <si>
    <t>dtto - 10 - 20 bm</t>
  </si>
  <si>
    <t>dtto - od 5 - 10 m2</t>
  </si>
  <si>
    <t>dtto - od 5 do 20 m2</t>
  </si>
  <si>
    <t>URS</t>
  </si>
  <si>
    <t>Suma</t>
  </si>
  <si>
    <t>Suma Vážená</t>
  </si>
  <si>
    <t>Váha</t>
  </si>
  <si>
    <r>
      <t>Suma Vážená Cena kategorie</t>
    </r>
    <r>
      <rPr>
        <b/>
        <sz val="14"/>
        <color rgb="FFFF0000"/>
        <rFont val="Arial"/>
        <family val="2"/>
        <charset val="238"/>
      </rPr>
      <t xml:space="preserve"> A</t>
    </r>
  </si>
  <si>
    <r>
      <t>Suma Vážená Cena kategorie</t>
    </r>
    <r>
      <rPr>
        <b/>
        <sz val="14"/>
        <color rgb="FFFF0000"/>
        <rFont val="Arial"/>
        <family val="2"/>
        <charset val="238"/>
      </rPr>
      <t xml:space="preserve"> B</t>
    </r>
  </si>
  <si>
    <t xml:space="preserve"> </t>
  </si>
  <si>
    <t>m3</t>
  </si>
  <si>
    <t>Oblast I</t>
  </si>
  <si>
    <t>Jed.cena Max</t>
  </si>
  <si>
    <t>Zazdívky otvorů ve zdivu tl. do 30 cm</t>
  </si>
  <si>
    <t>dtto nad 50 m2</t>
  </si>
  <si>
    <r>
      <t>2.</t>
    </r>
    <r>
      <rPr>
        <b/>
        <sz val="7"/>
        <rFont val="Arial"/>
        <family val="2"/>
        <charset val="238"/>
      </rPr>
      <t xml:space="preserve">     </t>
    </r>
    <r>
      <rPr>
        <b/>
        <sz val="14"/>
        <rFont val="Arial"/>
        <family val="2"/>
        <charset val="238"/>
      </rPr>
      <t>Exterier prodejního kiosku a ostatních budov</t>
    </r>
  </si>
  <si>
    <t>dtto -  3 - 20 m2</t>
  </si>
  <si>
    <t>dtto -  nad 20 m2</t>
  </si>
  <si>
    <t>dtto - nad 25 m2</t>
  </si>
  <si>
    <t>dtto od 20-80 m2</t>
  </si>
  <si>
    <t>dtto - od 10 - 50 m2</t>
  </si>
  <si>
    <t>8. Zemní práce</t>
  </si>
  <si>
    <t>Hloubení zapažených i nezapažených rýh š. do 1m ručně</t>
  </si>
  <si>
    <t>Hloubení zapažených i nezapažených rýh š. do 1m strojně</t>
  </si>
  <si>
    <t>Zásyp rýh š. 0,5m kačírkem vč.dodávky materiálu</t>
  </si>
  <si>
    <t>Zpětný zásyp rýh š. 0,5m zeminou s využitím materiálu z výkopu</t>
  </si>
  <si>
    <t>Odvoz zeminy a vybouraných hmot na skládku do 1 km</t>
  </si>
  <si>
    <t>t</t>
  </si>
  <si>
    <t>Odvoz zeminy a vybouraných hmot na skládku - příplatek k ceně za každý další 1 km</t>
  </si>
  <si>
    <t>Uložení nekontaminované zeminy a suti na skládku</t>
  </si>
  <si>
    <t>9. Izolace zdiva proti zemní vlhkosti</t>
  </si>
  <si>
    <t>Dodávka + montáž ochranné geotextílie na izolaci</t>
  </si>
  <si>
    <t>nová malba stěn a stropů mimo prodejnu, vč.oškrábání a opravy podkladu a následného úklidu do 50 m2</t>
  </si>
  <si>
    <t>dtto - nad 60 m2</t>
  </si>
  <si>
    <t>dtto nad 90 m2</t>
  </si>
  <si>
    <t>dtto - od 20 - 100 bm</t>
  </si>
  <si>
    <t>dtto - od 10 - 20 bm</t>
  </si>
  <si>
    <t>dtto - nad 50 bm</t>
  </si>
  <si>
    <t>dtto - nad 100 bm</t>
  </si>
  <si>
    <t xml:space="preserve">dtto - nad 20 bm </t>
  </si>
  <si>
    <t>dtto - nad 20 m2</t>
  </si>
  <si>
    <t>dtto - od 1 - 5 m2</t>
  </si>
  <si>
    <t>dtto - nad 5 m2</t>
  </si>
  <si>
    <t>paušál</t>
  </si>
  <si>
    <t>Kateg.</t>
  </si>
  <si>
    <t>Bourání příček z cihel, tvárnic nebo příčkovek</t>
  </si>
  <si>
    <t>Doprava při URS ve výši nákladů                do 20 000 Kč</t>
  </si>
  <si>
    <t>dtto 3-10m2</t>
  </si>
  <si>
    <t>dtto od 3-10 m2</t>
  </si>
  <si>
    <t>dtto nad 10 m2</t>
  </si>
  <si>
    <t>dtto od 50 - 100 m2</t>
  </si>
  <si>
    <t>dtto - od 10 do 50 m2</t>
  </si>
  <si>
    <t>Oprava, výměna kování či zámku v rozsahu do 3 ks / objekt. Ve standardu dle požadavku ČEPRO.
Demontáž původního kování a zámku. Oprava, případně výměna poškozené části komponent či celého prvku. Zpětná odborná montáž, seřízení komponent celé výplně, případná výměna vložky.</t>
  </si>
  <si>
    <t>Výměna nepřítopné či přímotopné nádoby na ohřev TV v objemu cca 80 L.
Odpojení a demontáž původního zařízení, včetně příslušenství. Manipulace, odvoz a likvidace původního zařízení. Dodávka montáž nového nepřítopné či přímotopného ohřívače. Zapojení zařízení, dodávka a montáž nezbytného příslušenství - pojistný ventil s přepadem, připojovací armatury, regulační armatury, směšovač. Včetně dodávky veškerého montážního příslušenství, montážních konzol apod. Dopojení na stáv. vedení v délce do 10bm potrubí, vč. izolace. Zajištění elektr. přívodu, v případě nutnosti. Stavební zapravení nutných prostupů. Tlaková zkouška a revize zařízení. Zaškolení obsluhy. Práce v omezeném prostoru.</t>
  </si>
  <si>
    <t>Výměna nepřítopné či přímotopné nádoby na ohřev TV v objemu cca 20 L.
Odpojení a demontáž původního zařízení, včetně příslušenství. Manipulace, odvoz a likvidace původního zařízení. Dodávka montáž nového nepřítopné či přímotopného ohřívače. Zapojení zařízení, dodávka a montáž nezbytného příslušenství - pojistný ventil s přepadem, připojovací armatury, regulační armatury, směšovač. Včetně dodávky veškerého montážního příslušenství, montážních konzol apod. Dopojení na stáv. vedení v délce do 10bm potrubí, vč. izolace. Zajištění elektr. přívodu, v případě nutnosti. Stavební zapravení nutných prostupů. Tlaková zkouška a revize zařízení. Zaškolení obsluhy. Práce v omezeném prostoru.</t>
  </si>
  <si>
    <t>Tlačná zadlabací paniková hrazda vhodná pro kombinaci se zadlabacími panikovými zámky. Požární a panikové provedení podle EN 1125 vhodné pro panikové úniky kde hrozí hromadná kumulace osob. Provedení broušený nerez. K montáži bude dodána platná dokumentace, vč. prohlášení o řádné montáži a provozuschopnosti PBZ. Součástí dodávky panikový zámek do křídla dveří.</t>
  </si>
  <si>
    <t>Provedení rekonstrukce parapetní části fasády.
Demontáž původního oplechování parapetu. Odstranění spádového potěru, malty a případných dalších nesoudržných konstrukcí.  Manipulace suti po staveništi. Naložení, odvoz a likvidace suti dle legislativních podmínek. Očištění povrchu - mechanické, chemické, vzduchem. 
Provedení nezbytných opatření proti vlhkosti zdiva - aplikace vícerstveného PU hydroizolačního systému - stěrky tl. min.2,0 mm. Rohové detaily budou ošetřeny flexibílní páskou. Před aplikací hydroizolační stěrky je nutno provést vyrovnávku podkladu cementovou vysprávkovou maltou se spec. pojivy. Vysprávková malta musí být prokazatelně vhodná na vlhké zdivo a konstrukce.
Provedená hydroizolační stěrka bude překryta spádovou vrstvou z polymer-cementové malty ( min. tl. 20 mm ) 
Nový klempířský prvek parapetu z pozinkovaného plechu s povrchovou úpravou laku typu PUR v odstínu RAL. V ceně prvku veškeré potřebné ukončovací či spojovací prvky. Koncové prvky AL provedení. Lepení parapetu na polymerové lepidlo s penetrací.</t>
  </si>
  <si>
    <t>Provedení renovace soklové části fasády v rozsahu &lt;30 m2
Odstranění pásu zámkové dlažby, obkop soklu do hloubky 0,6 m. Odstranění stávajícíh keramických obkladů soklu obvodového zdiva. Vyškrábání případných zvětralých spár zdiva. Odstranění veškerých stávajícíh podkladních vrstev obkladu - malta, lepidla, nátěry. Manipulace suti po staveništi. Naložení, odvoz a likvidace suti dle legislativních podmínek. Očištění povrchu - mechanické, chemické, vzduchem. Provedení nezbytných opatření proti vlhkosti zdiva - aplikace vícerstveného PU hydroizolačního systému - stěrky tl. min. 3,0 mm. Stěrkový systém musí být flexibilní, překlenující trhliny a vyztužený vlákny. V rohových detailech budou použity systémové pásky. Před aplikací hydroizolační stěrky je nutno provést vyrovnávku podkladu cementovou vysprávkovou maltou se spec. pojivy. Vysprávková malta musí být prokazatelně vhodná na vlhké soklové zdivo.  Bude též provedená případná reprofilace ( 5 - 30 mm)  odhalené betonové konstrukce speciálními sanačními maltami, vč. ošetření případné viditelné výztuže. Přes hydroizolační stěrku bude provedena vrstva flexibilního stěrkového tmelu s výztužnou armovací tkaninou. Materiál stěrkové vrstvy musí být prokazatelně kompatibilní s hydroizolační vrstvou a musí být prokazelně vhodné pro aplikace v soklové části a pod úrovní terénu. Na řádně vyzrálou stěrkovou vrstvu bude aplikován omítkový systém z mramorové drti ( středí zrnitosti, do 6kg/m2 )  a organického pojiva. Pod finální vrstvu bude aplikována systémová penetrace. Na hotovou povrchovu úpravu z mramorové drti bude aplikována ochranná transparentní vrstva ochranného prodyšného laku, s UV stabilitou.Na podzemní část soklu bude aplikována novová folie s řádně přelepenými spoji, ukončena systémovou přítlačnou lištou. Obkop objektu bude řádně zasypán a provedena obnova zpevněných ploch.</t>
  </si>
  <si>
    <t>Ochranná rohová lišta hliník / nerez. Vyřezání drážky do stáv. omítky. Vyrovnání podkladu pod lištu vysprávkovou maltou. Montáž lišty na kovové hmoždiny a polymerové lepidlo s příslušnou penetrací. Lišta rozměru min. 20x20x2</t>
  </si>
  <si>
    <t>Přechodová systémová ETICS lišta mezi omítkou fasády a soklovou části. Vyřezání drážky pro lištu, dodávka a montáž lišty do flexibilního tmelu se spec. pojivy. Lišta s přídržnou armovací tkaninou a okapnicí.</t>
  </si>
  <si>
    <t>Výměna madla dveří .Demontáž a likvidace původního madla. Oprava případných poškození stáv. dveřní výplně. Dodávka a montáž nového madla - broušený nerez. Realizace madla v souladu s vyhláškou č. 398/2009 Sb. o obecných technických požadavcích zabezpečujících bezbariérové užívání staveb</t>
  </si>
  <si>
    <t>Renovace rámu dveřní výplně a dveřního křídla. Obnova povrchové úpravy profilu šíře do 150 mm a plochy pevné výplně dveří. Ochrana skla a okolních konstrukcí.
Odstranění původní povrchové úpravy. Mechanické a chemické očištění povrchu. Tmelení a vyrovnávka defektů. Broušení povrchu rámu. Aplikace adhezního můstku, aplikace dekorativní barevné folie, vč. formátování a začištění detailů. Bude využit materiál se zárukovou na stálost barevnosti min. 10 let.</t>
  </si>
  <si>
    <t>Renovace rámu výlohy. Obnova povrchové úpravy profilu šíře do 150 mm. Ochrana skla a okolních konstrukcí.
Odstranění původní povrchové úpravy. Mechanické a chemické očištění povrchu. Tmelení a vyrovnávka defektů. Broušení povrchu rámu. Aplikace adhezního můstku, aplikace dekorativní barevné folie, vč. formátování a začištění detailů. Bude využit materiál se zárukovou na stálost barevnosti min. 10 let.</t>
  </si>
  <si>
    <t>Oprava nátěrů ocelové konstrukce, očištění potrubí na stupeň St 2 dle ČSN EN ISO 8501-1, ČSN ISO 8501-2. Provedení ručního čištění povrchu, ocelovým kartáčem a škrabkou, případně tryskání tlakovou vodou (min. 180 bar) tak, aby byly minimalizovány zbytky přilnavých starých nátěrů a rzi, vizuální kontrola čištění a odrezivění včetně odstranění veškerých zbytků po ručním čištění – prašné nečistoty, zbytky starých nátěrů, odmaštění znečištěných míst, příprava ocelových podkladů před nanesením nátěrových hmot. Nanesení 1 x nátěr základní antikorozní barvou, provedení základního opravného nátěru vysoce sušivou dvousložkovou epox. nátěr. hmotou. po řádném zaschnutí provedení kontroly tloušťky základní vrstvy nátěru, provedení měření, zaznamenání hodnot a pořízení fotodok. Nanesení 2 x nátěru vrchní barvou – celková min. tl. nátěrů včetně základního = 240µm, provedení druhého nátěru (vrstvy) vysoce sušivou dvousložkovou epoxidovou nátěrovou hmotou, provedení kontroly tloušťky nátěrového systému (druhé vrstvy) po řádném zaschnutí provedení měření, zaznamenání hodnot a pořízení fotodo. Provedení třetího nátěru (vrchní vrstvy) vysoce sušivou dvousložkovou polyuretanovou nátěrovou hmotou v odstínu RAL. Provedení kontroly tloušťky (vrchní vrstvy) nátěru po řádném zaschnutí provedení měření, zaznamenání hodnot a pořízení fotodok.
Źivotnost nátěrového systému bude min. 5 let v daném prostředí, tloušťky jednotlivých vrstev budou dány dle technologických listů, popř. tak, aby nátěr plnil svoji funkci min. po celou dobu požadované životnosti. Pro aplikaci nátěrových hmot (systému) musí být dodrženy technické podmínky uvedené v technologických listech k příslušnému nátěrovému systému, které dodává dodavatel nátěrových hmot aplikačním pracovníkům. Provedené kontroly tloušťky jednotlivých vrstev nátěru budou protokolárně doloženy. Nátěry budou nanášeny ručně štětcem, nebo válečkem, dodavatel zabezpečí vhodným způsobem veškerá okolní zařízení, armatury a plochy proti poškození a znečištění.</t>
  </si>
  <si>
    <t>Oprava střešního pláště v rozsahu do &lt;20 m2.
Stavba lešení, zajištění případné nezbyté mechanizace. Demontáž původního střešního pláště včetně podkladních a ochraných vrstev. Manipulace suti po staveništi. Naložení, odvoz a likvidace suti dle legislativních podmínek. Očištněí a odmaštění případných okolních stávajících vrstev.
Oprava a doplnění případné parotěsné vrstvy, doplnění případné tepelné izolace. Dopěnění a dotěsnění izolačních vrstev na okolní konstrukce. Realizace hlavní hydroizolační vrstvy z PVC tl. min. 1,5 mm, včetně nezbytných podkladních a ochranných textilií. Realizace veškerých detailů, prostupů, opracování navazujících konstrukcí. Dodávka pomocných, montážních a ukončujících plechů, včetně plechů s lepící vrstvou. Dotmelení spár a detailů. Závěrečná kontrolní prohlídka a zkouška těsnosti, včetně protokolu. Střešní plášť musí vyhovovat požadavku Broof T3.</t>
  </si>
  <si>
    <t>Ekologické čištění zámkové dlažby od ropných látek v rozsahu &lt; 10 m2
Přesypání znečištěné plochy sorbenčním přesypem. Vyškrábání spár betonových ploch, odstranění kontaminovaných nečistit . Manipulace, naložení, odvoz a likvidace použitého sorbentu a nečistot dle legislativních podmínek. Vícenásobné čištění betonových ploch tlakem min. 250 bar, teplotou min. 90°C, s využitím ekologicky vyhovujících chemických čistidel. Při čištění nesmí dojít ke kontaninaci okolích ploch, je tady nutno využití mobilního hrazení.</t>
  </si>
  <si>
    <t>Ekologické čištění zámkové dlažby od ropných látek v rozsahu &gt; 10 m2
Přesypání znečištěné plochy sorbenčním přesypem. Vyškrábání spár betonových ploch, odstranění kontaminovaných nečistit . Manipulace, naložení, odvoz a likvidace použitého sorbentu a nečistot dle legislativních podmínek. Vícenásobné čištění betonových ploch tlakem min. 250 bar, teplotou min. 90°C, s využitím ekologicky vyhovujících chemických čistidel. Při čištění nesmí dojít ke kontaninaci okolích ploch, je tady nutno využití mobilního hrazení.</t>
  </si>
  <si>
    <t>kpl</t>
  </si>
  <si>
    <t>Komplexní oprava a výměna odvodňovacího žlabu Ekodrén. V rozsahu 1 až 3 délkových bm.
.Zajištění prostoru staveniště.Naložení, odvoz a likvidace suti dle legislativních podmínek. Odřížnutí a odstranění zpevněné plochy podél drénu, včetně podkladních konstrukcí. Vybourání původního žlabu včentě podkladní konstrukce a stabilizační betonové patky. Dodávka a montáž systému nových Ekodrenů v šířce do 100 mm. 
Předmětem dodávky je systém drénu v monolitickém provedení, tj. bez samostatného roštu. Předmětem dodávky kompletní systém - tj. žlabovky, čela, vpusti, litinové rošty a veškeré další nutné příslušenství. Tělo žlabu polymerbetonové, s litinovou hranou. Vyhovující pro nejvyšší požadované zatížení dle ČSN EN 1433 - do třídy D400. Podklad žlabů bude stabilizován prolitím cemeontovým mlékem. Žlaby budou obetonovány ( betonové zápory ) betonem s odolností proti rozmrazovacích a agresivním chemickým prostředkům. Bude provedení těsné napojení ekologické izolace proti průniku RL. Detail napojení bude podroben zkoušce těsnosti, vyhotoven protokol. Budou provedeny nové konstrukční vrstvy doplňovaných zpevněných ploch. Tyto podkladní vrstvy budou stabilizovány prolitím SC C8/10. Provedení doplněných horních vrstev zpevněných ploch dle předepsaných prostupů, vč. překrytí vrstev.</t>
  </si>
  <si>
    <t>Rekonstrukce ekologicko-izolační vstvy zpevněných ploch. Demontáž stáv. vrstev zpevněných ploch refýže, vč. podkladu. Manipulace, naložení, odvoz a likvidace demontovaného materiálu, dle legislativních podmínek nakládání s nebezpečnými odpady. Diagnostika těsnosti vrstvy, odstranění netěsné nebo nevyhovující části izolační vrstvy vč. ochranných textiliíí. Oprava vrstvy podkladního betonu. Provedení vrstvy nové ekologicko-izolační vrstvy ve specifikaci PVC tl. 2,0 mm ( s certifikovanou odolností vůči ropným látkám ), folie vícevrstvá s vloženým skelným rounem a signální vrstvou. Montáž vč. 2x ochranné textilie 500g/m2. Na vrstvě bude provedena zkouška těsnosti s protokolem. Na provedené izolační vrstvě budou provedeny konstrukční vrstvy zpevněných ploch.</t>
  </si>
  <si>
    <t>Zhotovení železobetonového krytu zpevněných plochy. Beton min. třídy C30/37- XC4, XF4 - Cl 0,20 - Dmax22-S3, tloušťka konstrukce min. 150 mm, konstrukce bude vyztužena rozptýlenou výztuží min. 18 kg/m3 + svařovanou sítí 6/100/100. Povrch konstrukce bude zahlazen a opatřen povrchovou úpravou - stríáží. Hotová konstrukce bude opatřena ochranným trasnparentním nátěrem. Součástí je úprava, sanace a popř. doplnění podkladních konstrukčních vrstev. Během realizace je nutno chránit a příp. očistit okolní konstrukce a povrchy.</t>
  </si>
  <si>
    <t>dtto v  rozsahu 1 - 3 m2</t>
  </si>
  <si>
    <t>dtto v  rozsahu 3 - 10 m2</t>
  </si>
  <si>
    <t>dtto v  rozsahu 10 - 30 m2</t>
  </si>
  <si>
    <t>dtto v  rozsahu nad 30 m2</t>
  </si>
  <si>
    <t>Obnova přídlažby ekodrenů. Vybourání stáv. přídlažby podél stáv. ekodrenů / komunikace vč. podkladního betonu a ostatních podkladních vrstev.
Sanace původního podkladu prolitím cementovým mlékem. Realizace nových podkladních vrstev a podkladního betonu C30/37- XC4, XF4 - Cl 0,20 - Dmax22-S3 v tl. min. 150 mm. Osazení nové přídlažby do flexibilního cementového lepidla s prokazatelnou odolností proti rozmrazovacím prostředkům a ropným látkám.</t>
  </si>
  <si>
    <t>Obnova nátěrů kovových poklopů a mříží, včetně rámů a boků šachet - do 5 m2 plochy.
Odstranění původních nátěrových vrstev. Mechanické a chemické očištění podkladu. Ocel; očištěna na stupeň ISO Sa2½ nebo mechanické očištění min. ISO St3. Hladký podklad musí být dostatečně zdrsněn. Neutralizace koroze a oxidace neutralizačním nátěrem. Aplikace vícevrstvého zinko-silikátového nátěrového systému. Celková vrstva min. 250 μm, v min. 3 vrstvách. Mezi aplikací vrstev nutno dodržovat technilogické přestávky.
Během aplikace nátěrových systémů je nutno dodržet veškeré bezpečností, hygienické a zdravotní požadavky.</t>
  </si>
  <si>
    <t>Oprava nátěrů ocelové konstrukce.
očištění potrubí na stupeň St 2 dle ČSN EN ISO 8501-1, ČSN ISO 8501-2. Provedení ručního čištění povrchu, ocelovým kartáčem a škrabkou, případně tryskání tlakovou vodou (min. 180 bar) tak, aby byly minimalizovány zbytky přilnavých starých nátěrů a rzi, vizuální kontrola čištění a odrezivění včetně odstranění veškerých zbytků po ručním čištění – prašné nečistoty, zbytky starých nátěrů, odmaštění znečištěných míst, příprava ocelových podkladů před nanesením nátěrových hmot
Nanesení 1 x nátěr základní antikorozní barvou, provedení základního opravného nátěru vysoce sušivou dvousložkovou epox. nátěr. hmotou. po řádném zaschnutí provedení kontroly tloušťky základní vrstvy nátěru, provedení měření, zaznamenání hodnot a pořízení fotodok.
Nanesení 2 x nátěru vrchní barvou – celková min. tl. nátěrů včetně základního = 240µm, provedení druhého nátěru (vrstvy) vysoce sušivou dvousložkovou epoxidovou nátěrovou hmotou, provedení kontroly tloušťky nátěrového systému (druhé vrstvy) po řádném zaschnutí provedení měření, zaznamenání hodnot a pořízení fotodo.
Provedení třetího nátěru (vrchní vrstvy) vysoce sušivou dvousložkovou polyuretanovou nátěrovou hmotou v odstínu RAL. Provedení kontroly tloušťky (vrchní vrstvy) nátěru po řádném zaschnutí provedení měření, zaznamenání hodnot a pořízení fotodok.
Źivotnost nátěrového systému bude min. 5 let v daném prostředí, tloušťky jednotlivých vrstev budou dány dle technologických listů, popř. tak, aby nátěr plnil svoji funkci min. po celou dobu požadované životnosti. Pro aplikaci nátěrových hmot (systému) musí být dodrženy technické podmínky uvedené v technologických listech k příslušnému nátěrovému systému, které dodává dodavatel nátěrových hmot aplikačním pracovníkům. Provedené kontroly tloušťky jednotlivých vrstev nátěru budou protokolárně doloženy. Nátěry budou nanášeny ručně štětcem, nebo válečkem, dodavatel zabezpečí vhodným způsobem veškerá okolní zařízení, armatury a plochy proti poškození a znečištění.</t>
  </si>
  <si>
    <t>Kompletní renovace požárního bodu. Demontáž výbavy požárního bodu. Demontáž kol a příslušenství. Kompletní odstranění stáv. povrchových úprav.  Mechanické a chemické očištění podkladu. Ocel; očištěna na stupeň ISO Sa2½ nebo mechanické očištění min. ISO St3. Hladký podklad musí být dostatečně zdrsněn. Neutralizace koroze a oxidace neutralizačním nátěrem. Zavaření a narovnání případných deformací konstrukce. Aplikace vícevrstvého PU nátěrového systému. Celková vrstva min. 200 μm, v min. 2 vrstvách. Mezi aplikací vrstev nutno dodržovat technilogické přestávky. Během aplikace nátěrových systémů je nutno dodržet veškeré bezpečností, hygienické a zdravotní požadavky.
Dodáno bude po kompletní re-montáži veškerého příslušenství a komponent. K montáži bude dodána platná dokumentace, vč. prohlášení o řádné montáži a provozuschopnosti PBZ.</t>
  </si>
  <si>
    <t>Kompletní dodávka a montáž hygienické soupravy. Rozebrání zámkové dlažby v nezbytném rozsahu, popř. vytržení obruby, odstranění podkladních vrstev. Manipulace, nakládání a přesuny demontovaného materiálu. Zhotovení betonového základu pro stojan. Dodávka stojanu sestavy, nátěru a jeho ukotvení. Dodávka komponent hygienické soupravy - tj. 2x odpadkový koš zásobník rukavic, ubrousků. Zpětná montáž zámkové dlažby vč. nezbytných konstrukčních vrstev. Zapravení spár povrchu.</t>
  </si>
  <si>
    <t>Uložení kontaminované zeminy " N " na skládku</t>
  </si>
  <si>
    <t>Uložení kontaminované suti " N " na skládku</t>
  </si>
  <si>
    <t>Uložení ostatních odpadů " N " na skládku</t>
  </si>
  <si>
    <t>Odstranění stávající svislé nebo vodorovné izolace základových pasů proti zemní vlhkosti
Odstranění pásu zámkové dlažby, obkop soklu do hloubky 1,0 m. Odstranění stávající hydroizolace vč. podkladních vrstev. Vyškrábání případných zvětralých spár zdiva. Odstranění veškerých stávajícíh podkladních vrstev obkladu - malta, lepidla, nátěry. Manipulace suti po staveništi. Naložení, odvoz a likvidace suti dle legislativních podmínek. Očištění povrchu - mechanické, chemické, vzduchem. Provedení analýzy vlhkosti podkladu.</t>
  </si>
  <si>
    <t>Očištění a vyspravení základových pasů vč. penetrace. Před aplikací hydroizolační stěrky je nutno provést vyrovnávku podkladu cementovou vysprávkovou maltou se spec. pojivy. Vysprávková malta musí být prokazatelně vhodná na vlhké soklové zdivo. Bude též provedená případná reprofilace ( 5 - 30 mm)  odhalené betonové konstrukce speciálními sanačními maltami, vč. ošetření případné viditelné výztuže.</t>
  </si>
  <si>
    <t>Dodávka + provedení svislé izolace proti zemní vlhkosti
Provedení nezbytných opatření proti vlhkosti zdiva - aplikace vícerstveného PU hydroizolačního systému - stěrky tl. min. 3,0 mm. Stěrkový systém musí být flexibilní, překlenující trhliny a vyztužený vlákny. V rohových detailech budou použity systémové pásky. Přes hydroizolační stěrku bude provedena vrstva flexibilního stěrkového tmelu s výztužnou armovací tkaninou. Materiál stěrkové vrstvy musí být prokazatelně kompatibilní s hydroizolační vrstvou a musí být prokazelně vhodné pro aplikace v soklové části a pod úrovní terénu. 
Na podzemní část soklu bude aplikována novová folie s řádně přelepenými spoji, ukončena systémovou přítlačnou lištou. Obkop objektu bude řádně zasypán a provedena obnova zpevněných ploch.</t>
  </si>
  <si>
    <t>dtto od 10 do 30 bm</t>
  </si>
  <si>
    <t>dtto od 30 do 50 bm</t>
  </si>
  <si>
    <t>dtto od 50 a více</t>
  </si>
  <si>
    <t>Komplexní oprava a výměna odvodňovacího žlabu Ekodrén. V rozsahu 1 až 3 délkových bm.
Zajištění prostoru staveniště.Naložení, odvoz a likvidace suti dle legislativních podmínek. Odřížnutí a odstranění zpevněné plochy podél drénu, včetně podkladních konstrukcí. Vybourání původního žlabu včentě podkladní konstrukce a stabilizační betonové patky. Dodávka a montáž systému nových Ekodrenů v šířce do 250 mm. Předmětem dodávky kompletní systém - tj. žlabovky, čela, vpusti, litinové rošty a veškeré další nutné příslušenství. Tělo žlabu polymerbetonové, s litinovou hranou. Vyhovující pro nejvyšší požadované zatížení dle ČSN EN 1433 - do třídy F900. Rošt litinový, vyhovující výše popsanému. Žlaby budou instalovány v souladu s předpisem výrobce. Podklad žlabů bude stabilizován prolitím cemeontovým mlékem. Žlaby budou obetonovány ( betonové zápory ) betonem s odolností proti rozmrazovacích a agresivním chemickým prostředkům. Bude provedení těsné napojení ekologické izolace proti průniku RL. Detail napojení bude podroben zkoušce těsnosti, vyhotoven protokol. Budou provedeny nové konstrukční vrstvy doplňovaných zpevněných ploch. Tyto podkladní vrstvy budou stabilizovány prolitím SC C8/10. Provedení doplněných horních vrstev zpevněných ploch dle předepsaných prostupů, vč. překrytí vrstev.</t>
  </si>
  <si>
    <t>dtto od 3 do 10 bm</t>
  </si>
  <si>
    <t>dtto od 10-30 m2</t>
  </si>
  <si>
    <t>dtto nad 30 m2</t>
  </si>
  <si>
    <t>dtto od 5-30 m2</t>
  </si>
  <si>
    <t>výměna kazetového sádrokartonového podhledu v prodejně za nový tl. 12,5 mm, s novou parozábranou,  s využitím stávajících systémových nosníků  - běžný nebo zelený do 50 m2</t>
  </si>
  <si>
    <t>dtto od 5 - 30 m2</t>
  </si>
  <si>
    <t>dtto od 30 - 50 m2</t>
  </si>
  <si>
    <t>Hydraulický samozavírač dveří</t>
  </si>
  <si>
    <t>Výměna madla vchodových dveří v materiálu nerez dl. &lt;650 mm</t>
  </si>
  <si>
    <t>Pákové ovládání otevírání světlíku</t>
  </si>
  <si>
    <t>Realizace dodatečného kontaktního zateplovacího systému MW tl. 100 mm v rozsahu &lt; 60 m2. Provádění dle pravidel ETICS. KZS třídy " A "
Realizace nezbytného lešení. Realizace ochranné sítě. Zakrytí terénu, dlažby a veškerých ostatních konstrukcí.
Odstranění původního nesoudržného či nekvalitního podkladu. Manipulace suti po staveništi. Naložení, odvoz a likvidace suti dle legislativních podmínek. Vyčištění, a vysprávka a vyrování původního podkladu. Plošné očištění podkladu, aplikace adhezního můstku. Provedneí případné vyrovnávací vrstvy izolantem, je-li nutná. Lepení izolačních desek [ tuhá minerální fasádní deska ʎ&lt;0,037 ] tl. 100 mm, na flexibilní lepící tmel. Kotvení desek zapůstnými kotvami. Plošná dvouvrstvá stěrková vrstva s armovací tkaninou. Dodávka a montáž všech potřebných systémových lišt, dle příslušného systému ETICS.Včetně úpravy ostění, detailů. Aplikace finální omítkové vrstvy - silikon, silikátová se samočistící schopností.</t>
  </si>
  <si>
    <t>Výměna čistící zóny o celkové ploše do 1m2. Demontáž stávající čistící zóny, rozebrání okolní zpenvněné plochy, odstranění podkladních vrstvev vč. podkladního betonu. Manipulace, naložení, odvoz a likvidace demontovaného materiálu, dle legislativních podmínek. Sanace podkladních vrstev cementovým mlékem., doplnění podkladu. Provedení podkladního betonu min. C20/25 v tl. min 100 mm. Provedení 2K pružné hydroizolační stěrky v tl. min. 2mm. Hydroizolační systém vč. nezbytné penetrace. Osazení, vyrovnání, ukotvení a podlití nerezového rámu čistící zóny. Osazení výplně čistící zóny.
Dodávka systému čistící zóny - rohož z pružných gumových vlnovek přinýtovaných k hliníkovým páskům. Výška vložky min. 25 mm.</t>
  </si>
  <si>
    <t xml:space="preserve">dtto -  1 - 2 m2 </t>
  </si>
  <si>
    <t>dtto -  nad 2 m2</t>
  </si>
  <si>
    <t>Hodnotící kritérium</t>
  </si>
  <si>
    <t xml:space="preserve">  </t>
  </si>
  <si>
    <t>Výměna vstupních dveří prodejny ( hliníkové bezpečnostní )
Demontáž konstrukcí, lišt a lemování kolem stávajících dveří. Zakrytí okolních konstrukcí. Odstranění výplně stávající připojovací spáry. Vyvěšení stáv. dveřního křídla, vybourání stáv. dveřního rámu, včetně kotev. Manipulace, odvoz a likvidace původních dveří. Osekání a vyrovnání ostění cementovou maltou.
Dodávka vstupních dveří. Zesílený hliníkový profil hloubky min. 70 mm. Výplň prosklené části izolačním sklem. Zasklení lepené bezpečností, popř. s bezp. folií. Odborná montáž a zakotvení dveří, úplně vyplnění a utěsnění připojovací spáry. Případné lištování po obvodu, zapravení a začištění omítky nebo obkladu. Součástí sestavy horní otevírací světlík. Křídlo světlíku s dorazovým středovým těsněním. Pákové ovládání otevírání světlíku,.</t>
  </si>
  <si>
    <t>Výměna sestavy dveří plastové ( WC, zadní východ )
Demontáž konstrukcí, lišt a lemování kolem stávajících dveří. Zakrytí okolních konstrukcí. Odstranění výplně stávající připojovací spáry. Vyvěšení stáv. dveřního křídla, vybourání stáv. dveřního rámu, včetně kotev. Manipulace, odvoz a likvidace původních dveří. Osekání a vyrovnání ostění cementovou maltou.
Dodávka vstupních dveří. Vyztužený PVC profil hloubky min. 70 mm. Výplň prosklené části izolačním sklem. Zasklení lepené bezpečností, popř. s bezp. folií. Odborná montáž a zakotvení dveří, úplně vyplnění a utěsnění připojovací spáry. Případné lištování po obvodu, zapravení a začištění omítky nebo obkladu. Součástí sestavy horní otevírací světlík výšky min. 400 mm. Křídlo světlíku s dorazovým středovým těsněním. Pákové ovládání otevírání světlíku,.</t>
  </si>
  <si>
    <t xml:space="preserve">Spára – prasklá vnitřní omítka a povrchově prasklá zděná stěna (vada estetická, ne statická), proškrábnutí spáry na zdravé jádro, očištění povrchu, vlhčení, penetrace, oprava systémovou maltou a začištění  1-10 bm                                        </t>
  </si>
  <si>
    <t>Komplexní oprava vnitřních omítek v rozsahu 1 až 3 m2
oškrábání malby, odsekání všech vrstev omítky, vyškrábání případných zvětralých spár zdiva.
Manipulace suti po staveništi. Naložení, odvoz a likvidace suti dle legislativních podmínek. Očištění povrchu - mechanické, chemické, tlak vzduchem. Úprava povrchu vlhčením + předepsaná penetrace dle omítkového systému. Aplikace vrstev omítkového systému - podhoz, vyrovnání, jádro, štuková vrstva. Napojení doplňovaných vrstev na okolní. Dodávka a montáž případných detailových prvků a lišt.</t>
  </si>
  <si>
    <t>Výměna keram. obkladu stěn v rozsahu do 3 m2
lokální obříznutí a odstranění poškozených obkladaček včetně lepící hmoty. Očištění povrchu - mechanické, chemické, tlak. vzduchem. Aplikace adhezního můstku na stáv. povrch. Úprava povrchu vyrovnáním cement. flex. hmotou. Oprava, napojení případné hydroizolační stěrky. Aplikace penetračního nátěru. Lepení nového keram. obklad, vyrovnání dle původního spárořezu. Spárování, očištění a přetření okolních spár pro sjednocení plochy. Celkový úklid pracoviště
Uvažována cena dodávky obkladu do 350 Kč/m2</t>
  </si>
  <si>
    <t>Výměna vnitřních dlažeb (prasklé nebo provrtané dlaždičky),  opatrné odříznutí špatných dlaždiček  rozbrušovačkou a jejich odstranění, očištění podkladu, penetrace a nalepení nových dlaždiček  podobné barvy určené investorem, zaspárování- do 3 m2, cena dlažby do 408 Kč/m2</t>
  </si>
  <si>
    <t xml:space="preserve">Nové nátěry zárubní dveří , opálení nebo odstranění odstranovačem starých nátěrů, přetmelení a nové nátěry - do 5 ks </t>
  </si>
  <si>
    <t>Nové nátěry dveřních křídel, opálení nebo odstranění odstranovačem starých nátěrů, přetmelení a nové nátěry - do 5 ks</t>
  </si>
  <si>
    <t>Výměna kazetového sádrokartonové podhledu v prodejně za nový tl. 12,5 mm, s novou parozábranou,  s využitím stávajících systémových nosníků - červený požárně odolný 30 min, do 50 m2</t>
  </si>
  <si>
    <t>Výměna plnoplošného sádrokartonového podhledu za nový, tl.12,5 mm, s novou parozábranou, novým systémovým roštem a novou tepelnou izolací - běžný nebo zelený, do 50 m2</t>
  </si>
  <si>
    <t>Výměna plnoplošného sádrokartonového podhledu za nový, tl.12,5 mm, s novou parozábranou, novým systémovým roštem a novou tepelnou izolací - červený požárně odolný 30 min, do 90 m2</t>
  </si>
  <si>
    <t>Výměna požárního „kastlíku“ zapuštěného osvětlovacího tělesa v požárně odolném sádrokaronovém podhledu vč.demnotáže a montáže svítidla a přilehlého sádrokartonu, do 10 ks</t>
  </si>
  <si>
    <t>Oprava poškozené omítky tvrdého stropu,  plošné odstranění stávající poškozené nebo oddulé omítky na zdravé jádro, očištění podkladu, penetrace , nová systémová omítka vč.začištění - do 5 m2</t>
  </si>
  <si>
    <t xml:space="preserve">Výměna umyvadla vč. pákové baterie a sifonu -1-3 ks </t>
  </si>
  <si>
    <t>Nátěr radiátorů, odstranění starého nátěru, odmaštění, noý nátěr  - do 10 ks</t>
  </si>
  <si>
    <t>Výměna hlavic radiátorů za termostatické - do 10 ks</t>
  </si>
  <si>
    <t>Výměna WC mísy zvýšené pro invalidy vč.prkénka, splachovače a připojení  1-2 ks</t>
  </si>
  <si>
    <t>Oprava elektroinstalace – výměna zásuvek a vypínačů na standart investora - do 30 ks včetně revizí</t>
  </si>
  <si>
    <t>Oprava elektroinstalace, vyfrézování drážek, doplnění rozvodů EL nastavením, zapravení kabelů a drážek, do 10 bm</t>
  </si>
  <si>
    <t>Výměna svítidel dle standartu investora - do 10 ks včetně revizí</t>
  </si>
  <si>
    <t xml:space="preserve">Oprava nebo výměna vnitřních prahů dveří, do 6 ks  </t>
  </si>
  <si>
    <t>Zapojení diodových trubic do stávajících osvětlovacích těles do 8 ks</t>
  </si>
  <si>
    <t>Výměna systému topného zařízení - sestavy s plynovým kotlem do 18 kW.
Vypuštění stávajícího otopného systému. Demontáž stávajícího kotle. Manipulace, naložení, odvoz a likvidace demontovaného materiálu, dle legislativních podmínek. 
Dodávka a montáž nového plynového kondenzačního kotle vč. příslušenství, nezbytných připojovacích armatur a 3m Cu vedení. Úprava vnitřní plynoinstalace pro připojení. Součástí dodávky také rekonstrukce / adaptace systému odkouření. Součástí dodávky kotle také regulační modul. Napuštění a tlaková zkouška otopné soustavy. Bude provedeno spuštění, nastavení a zaregulování nového kotle.
Kondenzační plynový kotel výkonu do 18 kW, třída sezónní energetické účinnosti A. Se samostat. vývodem pro nepřímý ohřev TV.
Součástí dodávky bude provedení revizní upravené vnitřní plynoinstace, revize plynového spotřebiče a revize plynové cesty.</t>
  </si>
  <si>
    <t>Osazení venkovních mříží, pevné osazení neotvíravých mříží ze žárově zinkovaných profilů s oky cca 2300/200 mm, do 25 m2</t>
  </si>
  <si>
    <t>Spára – prasklá venkovní fasádní omítka a povrchově prasklá zděná stěna (vada estetická, ne statická), proškrábnutí spáry na zdravé jádro, očištění povrchu, vlhčení, penetrace, oprava systémovou maltou a začištění, oprava fasády - 1 -5 bm</t>
  </si>
  <si>
    <t>Komplexní oprava vnějších omítek v rozsahu 1 až 3 m2
zakrytí okolních konstrukcí a dlažby
oškrábání stáv. nátěru, odsekání všech vrstev omítky, vyškrábání případných zvětralých spár zdiva.
Manipulace suti po staveništi. Naložení, odvoz a likvidace suti dle legislativních podmínek.
Očištění povrchu - mechanické, chemické, vzduchem. Úprava povrchu vlhčením + předepsaná penetrace dle omítkového systému. Aplikace vrstev omítkového systému - adhezní můstek / penetrace, vyrovnávací vrstva, jádrová vrstva. Aplikace penetrace a vrstvy flexibilního, difuzně otevřeného stěrkového tmelu s vloženou armovací tkaninou. Aplikace finální vrstvy - venkovní štuk, pastovitá vnější omítka na bázi silikon silikát.
Aplikace silikátového finálního ochranného nátěru.</t>
  </si>
  <si>
    <t>Výměna keram. obkladu stěn v rozsahu do 3 m2
lokální obříznutí a odstranění poškozených obkladaček včetně lepící hmoty. Očištění povrchu - mechanické, chemické, tlak. vzduchem. Aplikace adhezního můstku na stáv. povrch. Úprava povrchu vyrovnáním cement. flex. hmotou. Oprava, napojení případné hydroizolační stěrky. Aplikace penetračního nátěru. Lepení nového keram. obklad, vyrovnání dle původního spárořezu. Spárování, očištění a přetření okolních spár pro sjednocení plochy. Celkový úklid pracoviště
Uvažována cena dodávky obkladu do 500 Kč/m2</t>
  </si>
  <si>
    <t>Oprava nátěru vnější fasády - v rozsahu do 60 m2
Mechanické a chemické odstranění vrstev původních nátěrů. Čištění a vhlčení podkladu tlakovou vodou. Aplikace adhezního můstku / penetrace. Zakrytí okolních konstrukcí a dlažby. Manipulace suti po staveništi. Naložení, odvoz a likvidace suti dle legislativních podmínek. Provedení vysprávky defektů podkladní omítkové vrstvy v rozsahu do 10% natírané plochy. K vysprávce bude využit komplexní opravný reprofilační omítkový systém. Trhliny ve fasádě budou sanovány. Vyspravované plochy budou přefilcovány do ztracena jemným vysprávkovým štukem.
Aplikace příslušné přípravé / penetrační vrstvy nátěru. Aplikace disperzního silikátového nátěru, s modifikovaným speciálním pojivem a preventivním ochranným filmem proti napadení řasami a plísněmi se světlostálými anorganickými pigmenty a minerálními plnivy</t>
  </si>
  <si>
    <t>Obnova nátěrů atiky (nový nátěr v celém rozsahu), odstranění starého nátěru, odrezení, odmaštění, do 30 m2</t>
  </si>
  <si>
    <t>Oprava (výměna) atiky za poplastovaný plech, odstaranění stávající atiky, výměna svislého žebříčku z Jackel profilů za nový, osazení poplastovaného plechu, do 60 m2</t>
  </si>
  <si>
    <t>Oprava střešního pláště údržbou a provedením plnoplošného nalepení 2x pásů modifikovaných asfaltových, vč.náběhových klínů a opracování detailů , do 20 m2</t>
  </si>
  <si>
    <t>Oprava (výměna) atikového oplechování a závětrných lišt poplastovaný plech, do 25 m2</t>
  </si>
  <si>
    <t>Demontáž a nová montáž jímací hromosvodné soustavy vč.svislých svodů včetně revize</t>
  </si>
  <si>
    <t>Oprava (výměna) svislých střešních svodů okapů venkovních za poplastované JS 150 vč.lapače nečistot do 15 bm</t>
  </si>
  <si>
    <t>Oprava (výměna vodorovných dešťových okapů) za poplastované včetně držáků žlabu, do 15 bm.</t>
  </si>
  <si>
    <t>Oprava střešního pláště údržbou a provedením střešní PVC folie včetně opracování detailů, do 20 m2</t>
  </si>
  <si>
    <t>Oprava (výměna) venkovních podbití „deštění“ přesahu střešní konstrukce deskami Cetris a tenkovrstvou omítkou nebo obkladem s imitací dřeva (Fundermax), do 20 m2</t>
  </si>
  <si>
    <t>Venkovní obklad kiosku suchou provětrávanou fasádou s izolací 100 mm minerální vaty, do 50 m2</t>
  </si>
  <si>
    <t>Obnova nátěrů atiky (nový nátěr v celém rozsahu), odstranění starého nátěru, odrezení, odmaštění, do 40 m2</t>
  </si>
  <si>
    <t>Oprava (výměna) atiky za poplastovaný plech,  odstaranění stávající atiky, výměna svislého žebříčku z Jackel profilů za nový, osazení poplastovaného plechu, do 60 m2</t>
  </si>
  <si>
    <t>Oprava střešního pláště údržbou a provedením plnoplošného nalepení nalepení 2x pásů modifikovaných asfaltových,  vč.náběhových klínů a opracování detailů do 20 m2</t>
  </si>
  <si>
    <t>Oprava střešního plechového pláště demontáží  vlnitého plechu, osazením a přikotvením poplastovaných vlnitých plechů vč.všech těsních pryžových profilů u detailů, do 90 m2</t>
  </si>
  <si>
    <t>Oprava střešního pláště údržbou a provedením střešní folie do 90 m2</t>
  </si>
  <si>
    <t>Oprava (výměna) atikového oplechování a závětrných lišt za poplastovaný plech, do 45 bm</t>
  </si>
  <si>
    <t>Oprava (výměna) svislých střešních svodů JS 150 za poplastové  vč.lapače nečistot, do 15 bm</t>
  </si>
  <si>
    <t>Oprava (výměna) stropních svítidel za LED vč.olištování, do 10 ks</t>
  </si>
  <si>
    <t>Oprava poškozené a zvlněné zámkové dlažby 80 mm, rozebrání poškozené části, doplnění podsypu pískem, dodláždění při výměně za nové zámkové dlaždice, přehutnění a zaspárování pískem  podle předepsaných postupů - od 1 do 10 m2</t>
  </si>
  <si>
    <t>Nové konstrukční řešení manipulační plochy se sníženým obrubníkem po obvodu,  demontáž zámkové dlažby v manipulační ploše, demontáž ekodrenů po obvodu manipulační plochy, zaříznutí asfaltu podél ekodrenů, demolice pruhu asfaltové plochy (nepoškodit izolaci Ekoten), osazení krátkých Ekodrenů uprostřed plochy a jejich odvodnění do bezodtokové jímky (s využitím části vedení od původních obvodových Ekodrenů), položení obrubníků na ležato po obvodu manipulační plochy tak, aby tvořili cca 50 mm vanu, provedení detailů izolace proti RL, provedení a doplnění asfaltobetonu vně položených obrubníků a provedení drátkobetonové spádované manipulační plochy patřičné pevnosti a proti  obroušení podle předepsaných postupů, do 20 m2. Ekodreny musí splňovat cerifikát dle ČSN EN 1433 pro zátěž d 400 kN.</t>
  </si>
  <si>
    <t>Oprava popř.výměna betonových obrubníků, nebo dlaždic u kiosku, poslední výdejní stopy od kiosku popř.u refýží,nebo ekodrenů - přídlažba,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- 1 -5 bm</t>
  </si>
  <si>
    <t>Oprava betonového povrhu refýží odstraněním původního nátěru, odstraněním zkorodované vrstvy betonu, penetrací a provedením systémové stěrky, do 10 m2</t>
  </si>
  <si>
    <t xml:space="preserve">Oprava výrazných prasklin v asfaltových plochách, které nejsou zborcené, vyfrézování úzké drážky a její zalití modifikovanou živičnou zálivkou, do 10 bm </t>
  </si>
  <si>
    <t>Oprava souvislé popraskané nebo zborcené asfaltové plochy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 do 5 m2</t>
  </si>
  <si>
    <t>Oprava popř. výměna betonových obrubníků, demontáž zámkové dlažby, odříznutí a odstranění asfaltové plochy podél obrubníku na potřebnou hloubku, demontáž obrubníku vč.demolice příslušného betonového lože,  provedení nového betonového lože a osazení obrubníku a vodících pásků stejného typu, stykování obrubníků přisazením na sucho a zaříznutím šikmých ploch rozbušovačkou (v žádném případě ne dobetonováním), zpětné doplnění zámkové dlažby a asfaltobetonu podle předepsaných postupů -1 - 5 bm</t>
  </si>
  <si>
    <r>
      <t xml:space="preserve">Oprava (výměna) zámkové dlažby komunikace, rozebrání dlažeb, přehutnění podkladu, doplnění hutněného podsypu, kladení zámkové dlažby tl. 80 mm </t>
    </r>
    <r>
      <rPr>
        <b/>
        <sz val="10"/>
        <rFont val="Arial"/>
        <family val="2"/>
        <charset val="238"/>
      </rPr>
      <t>(z části využitím původní demontované, z části nově dodané dlažby)</t>
    </r>
    <r>
      <rPr>
        <sz val="10"/>
        <rFont val="Arial"/>
        <family val="2"/>
        <charset val="238"/>
      </rPr>
      <t xml:space="preserve"> přehutnění a zaspárování pískem , do 10 m2</t>
    </r>
  </si>
  <si>
    <r>
      <t>Oprava (výměna) zámkové dlažby komunikace, rozebrání dlažeb, přehutnění podkladu, doplnění hutněného podsypu, kladení zámkové dlažby tl. 80 mm</t>
    </r>
    <r>
      <rPr>
        <b/>
        <sz val="10"/>
        <rFont val="Arial"/>
        <family val="2"/>
        <charset val="238"/>
      </rPr>
      <t xml:space="preserve"> (pouze nová dlažba)</t>
    </r>
    <r>
      <rPr>
        <sz val="10"/>
        <rFont val="Arial"/>
        <family val="2"/>
        <charset val="238"/>
      </rPr>
      <t xml:space="preserve"> přehutnění a zaspárování pískem , do 10 m2</t>
    </r>
  </si>
  <si>
    <r>
      <t xml:space="preserve">Oprava (výměna) zámkové dlažby chodníků rozebrání dlažeb, přehutnění podkladu, doplnění hutněného podsypu, kladení zámkové dlažby tl. 60 mm skupiny A  </t>
    </r>
    <r>
      <rPr>
        <b/>
        <sz val="10"/>
        <rFont val="Arial"/>
        <family val="2"/>
        <charset val="238"/>
      </rPr>
      <t>(z části využitím původní demontované, z části nově dodané dlažby)</t>
    </r>
    <r>
      <rPr>
        <sz val="10"/>
        <rFont val="Arial"/>
        <family val="2"/>
        <charset val="238"/>
      </rPr>
      <t>, přehutnění a zaspárování pískem, do 10 m2</t>
    </r>
  </si>
  <si>
    <r>
      <t xml:space="preserve">Oprava (výměna) zámkové dlažby chodníků rozebrání dlažeb, přehutnění podkladu, doplnění hutněného podsypu, kladení zámkové dlažby tl. 60 mm skupiny A  </t>
    </r>
    <r>
      <rPr>
        <b/>
        <sz val="10"/>
        <rFont val="Arial"/>
        <family val="2"/>
        <charset val="238"/>
      </rPr>
      <t>(pouze nová dlažba)</t>
    </r>
    <r>
      <rPr>
        <sz val="10"/>
        <rFont val="Arial"/>
        <family val="2"/>
        <charset val="238"/>
      </rPr>
      <t xml:space="preserve"> , přehutnění a zaspárování pískem, do 10 m2</t>
    </r>
  </si>
  <si>
    <t>Přespádování komunikace nebo chodníku vyfrézování živičného krytu tl.40 mm pruhu š. 0,5 m po obvodu opravované části, demolice poškozené části na úroveň podkladních vrstev (pokud nejsou poškozené), hutněný podklad ze štěrkodrtě ŠD tl150 mm, asfaltový beton vrstva podkladní ACP 16 (obalované kamenivo OSK) tl.70 mm, postřik živičný infiltrační s posypem z asfaltu množství 1 kg/m2, postřik živičný spojovací z asfaltu v množství do 0,7 kg/m2, obnovení živičné vrstvy tl. 4 cm asfaltový beton jemnozrnný ACO 8, asfaltový beton vrstva obrusná ACO 11 (ABS) tř.I.,tl.40 mm z nemodifikovaného asfaltu, obnovení živičné vrstvy tl.4 cm asfaltový beton střednězrnný ACO 11+, do 5 m2</t>
  </si>
  <si>
    <t xml:space="preserve">Oprava a „přesazení, podbetonování a vyrovnání“ šachetních poklopů, demontáž poklopu, demontáž poškozených kroužků na konusu, osazení nových kroužků, podbetonování obruby poklopu na potřebnou výšku betonem potřebné jakosti, osazení poklopu, </t>
  </si>
  <si>
    <t>Oprava, přesazení popř.výměna uličních vpustí s částí ležaté kanalizece do 2 m délky, demontáž mříže, odbourání a odstranění betonu a zeminy okolo vpusti a ležaté kanalizace, podbetonování a osazení nové vpusti a ležaté kanalizace, obsypání a rovnoměrné hutnění, doplnění povrchu zámkové dlažby nebo živičné krytiny</t>
  </si>
  <si>
    <t>Oprava (výměna) dlažby a vyrovnání „sadových chodníčků a zahradních obrubníků“ pro obsluhu v úložištích, demontáž dlažby a sadových obrubníků, osazení záhonových obrubníků betonových do lože z betonu s boční opěrou, vyrovnání a zhutnění plochy a osazení dlažby sadových chodníků - do 10 m2</t>
  </si>
  <si>
    <t xml:space="preserve">Oprava souvislé popraskané nebo zborcené betonové plochy, odstranění uvolněných částí betonu, penetrace , dobetonování do tlošťky 15 cm třída betonu min. 25/30 včetně konstrukční výztuže do 1 m2    </t>
  </si>
  <si>
    <t>Plastový kryt lapolu, zesílený pochozí do 3 m2</t>
  </si>
  <si>
    <t>Výměna vnitřních obkladů ('prasklé nebo provrtané obkladačky), podložení a vynesení technologických zejména elektrorozvodů, opatrné odříznutí špatných obkladaček rozbrušovačkou a jejich odstranění, očištění podkladu, penetrace a nalepení nových obkladček podobné barvy určené investorem, zaspárování - do 3 m2, cena obkladaček do 500 Kč/m2</t>
  </si>
  <si>
    <t>Výměna vnitřních obkladů ('prasklé nebo provrtané obkladačky),podložení a vynesení technologických zejména elektrorozvodů,  plošné odstranění obkladů na zdarvé jádro, očištění podkladu, penetrace a vyrovnání podkladu, nalepení a vyspárování obkladů- nad 3 m2, cena  obkladaček do 500 Kč/m2</t>
  </si>
  <si>
    <t>Výměna vnitřních dlažeb (prasklé nebo provrtané dlaždičky),  demontáž příslušné části pásových mříží, opatrné odříznutí špatných dlaždiček  rozbrušovačkou a jejich odstranění, očištění podkladu, penetrace a nalepení nových dlaždiček  podobné barvy určené investorem, zaspárování - do 3 m2, cena dlaždiček do 700 Kč/m2</t>
  </si>
  <si>
    <t>Výměna vnitřních dlažeb (prasklé nebo provrtané dlaždičky),  demontáž příslušné části pásových mříží, plošné odstranění dlažby  na zdarvé jádro, očištění podkladu, penetrace a vyrovnání podkladu, nalepení a vyspárování dlažby - nad 3 m2, cena dlaždiček do 700 Kč/m2</t>
  </si>
  <si>
    <t>Výměna poškozených ekodrainů vč. nezbytného rozsahu demolic a znovuprovedení dlažeb a betonové mazaniny, do 15 bm</t>
  </si>
  <si>
    <t xml:space="preserve">Výměna polykarbonátových desek opláštění ručního mytí , do 50 m2 </t>
  </si>
  <si>
    <t xml:space="preserve">Výměna vrchních mříží sběrných žlábků a kanálů , do 6 m2                     </t>
  </si>
  <si>
    <t>Oprava betonového stropu, oprava poškozené omítky tvrdého stropu,  plošné odstranění stávající poškozené nebo oddulé omítky na zdravé jádro, očištění podkladu, penetrace , nová systémová omítka vč.začištění - do 25 m2</t>
  </si>
  <si>
    <t>Oprava střechy, oprava střešního pláště údržbou a provedením střešní folie vč.náběhových klínů a opracování detailů a oplechování atik, do 60 m2</t>
  </si>
  <si>
    <t>Oprava střechy, oprava střešního pláště údržbou a provedením plnoplošného nalepení 2x pásů modifikovaných asfaltových,  vč.náběhových klínů a opracování detailů a oplechování  atik, do 60 m2</t>
  </si>
  <si>
    <t>Oprava a nátěr atiky, do 15 m2</t>
  </si>
  <si>
    <t>Oprava výměnou 1 sloupu venkovního osvětlení včetně svítidla typu LED, výšky 4 až 6 m, vč.nasvorkování a nastavení cca 2 m kabelů u sloupu, vč.zemních prací</t>
  </si>
  <si>
    <t>Výměna 1 samostatného svítidla typu LED na sloupu veřejného osvětlení</t>
  </si>
  <si>
    <t xml:space="preserve">Oprava nebo výměna vodovodní přípojky JS 32,  délka cca do 50 m, hloubka do 1,8 m, materiál tlakový polyetylen, vč.výkopových, pažících a zemních prací,  </t>
  </si>
  <si>
    <t>Oprava nebo výměna kanalizační přípojky přípojky JS 200,  délka cca do 60 m, hloubka do 1,8 m, materiál tvrdé PVC, vč.výkopových, pažících a zemních prací</t>
  </si>
  <si>
    <t>Oprava povrchu opěrné zdi osekáním oddulého a zkorodovaného betonu, očištěním, penetrací a použitím systémového betonu nebo stěrky - do 5 m2</t>
  </si>
  <si>
    <t>dtto od 30-50 m2</t>
  </si>
  <si>
    <t>dtto - nad 5 ks</t>
  </si>
  <si>
    <t>dtto-nad 5 ks</t>
  </si>
  <si>
    <t>Výměna systému topného zařízení - sestavy s plynovým kotlem nad 18 kW. Vypuštění stávajícího otopného systému. Demontáž stávajícího kotle. Manipulace, naložení, odvoz a likvidace demontovaného materiálu, dle legislativních podmínek. 
Dodávka a montáž nového plynového kondenzačního kotle vč. příslušenství, nezbytných připojovacích armatur a 3m Cu vedení. Úprava vnitřní plynoinstalace pro připojení. Součástí dodávky také rekonstrukce / adaptace systému odkouření. Součástí dodávky kotle také regulační modul. Napuštění a tlaková zkouška otopné soustavy. Bude provedeno spuštění, nastavení a zaregulování nového kotle.
Kondenzační plynový kotel výkonu nad 18 kW, třída sezónní energetické účinnosti A. Se samostat. vývodem pro nepřímý ohřev TV.
Součástí dodávky bude provedení revizní upravené vnitřní plynoinstace, revize plynového spotřebiče a revize plynové cesty.</t>
  </si>
  <si>
    <t>Výměna stáv. elektrického kotle za topné zařízení s elektrickým topným zdrojem do 14 kW. Vypuštění stávajícího otopného systému. Demontáž stávajícího kotle. Demontáž stáv. odkouření, zapravení prostupů zdivem / střechou. Manipulace, naložení, odvoz a likvidace demontovaného materiálu, dle legislativních podmínek. 
Dodávka a montáž elektrického kotle s výkonem do 14 kW vč. příslušenství, nezbytných připojovacích armatur a 3m Cu vedení. Stávajjící plynoinstalace bude ukončena, zatěsněna. Součástí dodávky kotle také regulační modul. Napuštění a tlaková zkouška otopné soustavy. Bude provedeno spuštění, nastavení a zaregulování nového kotle.
Kotel se samostatným vývodem pro nepřímý ohřev TV. Součástí instalace topného zařízení bude přívedení přívodu z hlavního vnitřního rozvaděče a jeho dozbrojení jističem a chráničem. Na vnitřní elektroinstalaci bude provedená nová revize.</t>
  </si>
  <si>
    <t>Výměna stáv. elektrického kotle za topné zařízení s elektrickým topným zdrojem nad 14 kW. Vypuštění stávajícího otopného systému. Demontáž stávajícího kotle. Demontáž stáv. odkouření, zapravení prostupů zdivem / střechou. Manipulace, naložení, odvoz a likvidace demontovaného materiálu, dle legislativních podmínek. 
Dodávka a montáž elektrického kotle s výkonem nad 14 kW vč. příslušenství, nezbytných připojovacích armatur a 3m Cu vedení. Stávajjící plynoinstalace bude ukončena, zatěsněna. Součástí dodávky kotle také regulační modul. Napuštění a tlaková zkouška otopné soustavy. Bude provedeno spuštění, nastavení a zaregulování nového kotle.
Kotel se samostatným vývodem pro nepřímý ohřev TV. Součástí instalace topného zařízení bude přívedení přívodu z hlavního vnitřního rozvaděče a jeho dozbrojení jističem a chráničem. Na vnitřní elektroinstalaci bude provedená nová revize.</t>
  </si>
  <si>
    <t>Kompletní dodávka automatické bezdotykové stojánkové baterie s automatickým mícháním teplé / studené vody. Dodávka vč. kompletního příslušenství a armatur, vč. zapojení elektro, dodávky zdroje, úpravy přívodu a revize.</t>
  </si>
  <si>
    <t>Provedení rekonstrukce parapetní části fasády.
Demontáž původního oplechování parapetu. Odstranění spádového potěru, malty a případných dalších nesoudržných konstrukcí.  Očištění povrchu - mechanické, chemické, vzduchem. 
Provedení nezbytných opatření proti vlhkosti zdiva - aplikace vícerstveného PU hydroizolačního systému - stěrky tl. min.2,0 mm. Rohové detaily budou ošetřeny flexibílní páskou. Před aplikací hydroizolační stěrky je nutno provést vyrovnávku podkladu cementovou vysprávkovou maltou se spec. pojivy. Vysprávková malta musí být prokazatelně vhodná na vlhké zdivo a konstrukce.
Provedená hydroizolační stěrka bude překryta spádovou vrstvou z polymer-cementové malty ( min. tl. 20 mm ) 
Nový klempířský prvek parapetu z taženého AL profilu tl. min. 2,0 m s povrchovou úpravou Elox / RAL. V ceně prvku veškeré potřebné ukončovací či spojovací prvky. Koncové prvky AL provedení. Lepení parapetu na polymerové lepidlo s penetrací.</t>
  </si>
  <si>
    <t>Oprava (výměna) vnitřních parapetů na lamino, do 10 bm</t>
  </si>
  <si>
    <t xml:space="preserve">Rámcová dohoda - stavební opravy na ČS a skladech ČEPRO, 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</si>
</sst>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_-* #,##0\ &quot;Kč&quot;_-;\-* #,##0\ &quot;Kč&quot;_-;_-* &quot;-&quot;??\ &quot;Kč&quot;_-;_-@_-"/>
  </numFmts>
  <fonts count="40" x14ac:knownFonts="1">
    <font>
      <sz val="10"/>
      <name val="Arial CE"/>
      <family val="2"/>
      <charset val="238"/>
    </font>
    <font>
      <sz val="10"/>
      <name val="Arial"/>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4"/>
      <name val="Arial"/>
      <family val="2"/>
      <charset val="238"/>
    </font>
    <font>
      <b/>
      <sz val="7"/>
      <name val="Arial"/>
      <family val="2"/>
      <charset val="238"/>
    </font>
    <font>
      <b/>
      <sz val="10"/>
      <name val="Arial"/>
      <family val="2"/>
      <charset val="238"/>
    </font>
    <font>
      <b/>
      <i/>
      <sz val="11"/>
      <name val="Arial"/>
      <family val="2"/>
      <charset val="238"/>
    </font>
    <font>
      <b/>
      <i/>
      <sz val="12"/>
      <name val="Arial"/>
      <family val="2"/>
      <charset val="238"/>
    </font>
    <font>
      <b/>
      <sz val="7"/>
      <name val="Times New Roman"/>
      <family val="1"/>
      <charset val="238"/>
    </font>
    <font>
      <b/>
      <sz val="12"/>
      <name val="Arial"/>
      <family val="2"/>
      <charset val="238"/>
    </font>
    <font>
      <sz val="10"/>
      <name val="Arial CE"/>
      <family val="2"/>
      <charset val="238"/>
    </font>
    <font>
      <sz val="8"/>
      <name val="Arial CE"/>
      <family val="2"/>
      <charset val="238"/>
    </font>
    <font>
      <b/>
      <u/>
      <sz val="10"/>
      <name val="Arial"/>
      <family val="2"/>
      <charset val="238"/>
    </font>
    <font>
      <b/>
      <sz val="14"/>
      <color rgb="FFFF0000"/>
      <name val="Arial"/>
      <family val="2"/>
      <charset val="238"/>
    </font>
    <font>
      <sz val="14"/>
      <name val="Arial"/>
      <family val="2"/>
      <charset val="238"/>
    </font>
    <font>
      <b/>
      <sz val="10"/>
      <color rgb="FFFF0000"/>
      <name val="Arial CE"/>
      <charset val="238"/>
    </font>
    <font>
      <sz val="9"/>
      <color rgb="FFFF0000"/>
      <name val="Arial CE"/>
      <family val="2"/>
      <charset val="238"/>
    </font>
    <font>
      <sz val="14"/>
      <color rgb="FFFF0000"/>
      <name val="Arial CE"/>
      <charset val="238"/>
    </font>
    <font>
      <sz val="14"/>
      <name val="Arial CE"/>
      <charset val="238"/>
    </font>
    <font>
      <b/>
      <sz val="10"/>
      <name val="Arial CE"/>
      <charset val="238"/>
    </font>
    <font>
      <sz val="10"/>
      <color rgb="FFFF0000"/>
      <name val="Arial CE"/>
      <family val="2"/>
      <charset val="238"/>
    </font>
    <font>
      <b/>
      <sz val="14"/>
      <name val="Arial CE"/>
      <charset val="238"/>
    </font>
    <font>
      <sz val="14"/>
      <color rgb="FFFF0000"/>
      <name val="Arial CE"/>
      <family val="2"/>
      <charset val="23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69">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auto="1"/>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medium">
        <color indexed="64"/>
      </bottom>
      <diagonal/>
    </border>
    <border>
      <left style="thin">
        <color indexed="64"/>
      </left>
      <right/>
      <top style="thin">
        <color indexed="64"/>
      </top>
      <bottom/>
      <diagonal/>
    </border>
    <border>
      <left style="thin">
        <color auto="1"/>
      </left>
      <right style="thin">
        <color auto="1"/>
      </right>
      <top/>
      <bottom style="medium">
        <color auto="1"/>
      </bottom>
      <diagonal/>
    </border>
    <border>
      <left style="medium">
        <color indexed="64"/>
      </left>
      <right style="medium">
        <color indexed="64"/>
      </right>
      <top style="thin">
        <color indexed="64"/>
      </top>
      <bottom style="thin">
        <color indexed="64"/>
      </bottom>
      <diagonal/>
    </border>
  </borders>
  <cellStyleXfs count="4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0" borderId="1" applyNumberFormat="0" applyFill="0" applyAlignment="0" applyProtection="0"/>
    <xf numFmtId="0" fontId="5" fillId="3" borderId="0" applyNumberFormat="0" applyBorder="0" applyAlignment="0" applyProtection="0"/>
    <xf numFmtId="0" fontId="6" fillId="16" borderId="2" applyNumberFormat="0" applyAlignment="0" applyProtection="0"/>
    <xf numFmtId="44" fontId="1" fillId="0" borderId="0" applyFill="0" applyBorder="0" applyAlignment="0" applyProtection="0"/>
    <xf numFmtId="0" fontId="7" fillId="0" borderId="3" applyNumberFormat="0" applyFill="0" applyAlignment="0" applyProtection="0"/>
    <xf numFmtId="0" fontId="8" fillId="0" borderId="4" applyNumberFormat="0" applyFill="0" applyAlignment="0" applyProtection="0"/>
    <xf numFmtId="0" fontId="9" fillId="0" borderId="5"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17" borderId="0" applyNumberFormat="0" applyBorder="0" applyAlignment="0" applyProtection="0"/>
    <xf numFmtId="0" fontId="27" fillId="18" borderId="6" applyNumberFormat="0" applyAlignment="0" applyProtection="0"/>
    <xf numFmtId="0" fontId="12" fillId="0" borderId="7" applyNumberFormat="0" applyFill="0" applyAlignment="0" applyProtection="0"/>
    <xf numFmtId="0" fontId="13" fillId="4" borderId="0" applyNumberFormat="0" applyBorder="0" applyAlignment="0" applyProtection="0"/>
    <xf numFmtId="0" fontId="14" fillId="0" borderId="0" applyNumberFormat="0" applyFill="0" applyBorder="0" applyAlignment="0" applyProtection="0"/>
    <xf numFmtId="0" fontId="15" fillId="7" borderId="8" applyNumberFormat="0" applyAlignment="0" applyProtection="0"/>
    <xf numFmtId="0" fontId="16" fillId="19" borderId="8" applyNumberFormat="0" applyAlignment="0" applyProtection="0"/>
    <xf numFmtId="0" fontId="17" fillId="19" borderId="9" applyNumberFormat="0" applyAlignment="0" applyProtection="0"/>
    <xf numFmtId="0" fontId="18" fillId="0" borderId="0" applyNumberFormat="0" applyFill="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3" borderId="0" applyNumberFormat="0" applyBorder="0" applyAlignment="0" applyProtection="0"/>
  </cellStyleXfs>
  <cellXfs count="209">
    <xf numFmtId="0" fontId="0" fillId="0" borderId="0" xfId="0"/>
    <xf numFmtId="0" fontId="0" fillId="0" borderId="0" xfId="0" applyAlignment="1">
      <alignment horizontal="center" vertical="center"/>
    </xf>
    <xf numFmtId="0" fontId="0" fillId="0" borderId="10" xfId="0" applyBorder="1" applyAlignment="1">
      <alignment horizontal="center" vertical="center"/>
    </xf>
    <xf numFmtId="0" fontId="0" fillId="0" borderId="0" xfId="0" applyAlignment="1">
      <alignment horizontal="left" vertical="center"/>
    </xf>
    <xf numFmtId="0" fontId="28" fillId="0" borderId="0" xfId="0" applyFont="1" applyAlignment="1">
      <alignment horizontal="center" vertical="center"/>
    </xf>
    <xf numFmtId="0" fontId="0" fillId="0" borderId="20" xfId="0" applyBorder="1" applyAlignment="1">
      <alignment horizontal="center" vertical="center"/>
    </xf>
    <xf numFmtId="0" fontId="0" fillId="0" borderId="23" xfId="0" applyBorder="1" applyAlignment="1">
      <alignment horizontal="center" vertical="center"/>
    </xf>
    <xf numFmtId="0" fontId="34" fillId="0" borderId="0" xfId="0" applyFont="1" applyAlignment="1">
      <alignment horizontal="center" vertical="center"/>
    </xf>
    <xf numFmtId="0" fontId="0" fillId="0" borderId="0" xfId="0" applyAlignment="1">
      <alignment horizontal="center" vertical="center" wrapText="1"/>
    </xf>
    <xf numFmtId="0" fontId="33" fillId="0" borderId="27" xfId="0" applyFont="1" applyBorder="1" applyAlignment="1">
      <alignment horizontal="center" vertical="center"/>
    </xf>
    <xf numFmtId="0" fontId="33" fillId="0" borderId="0" xfId="0" applyFont="1" applyAlignment="1">
      <alignment horizontal="center" vertical="center"/>
    </xf>
    <xf numFmtId="0" fontId="0" fillId="0" borderId="0" xfId="0" applyAlignment="1">
      <alignment vertical="center"/>
    </xf>
    <xf numFmtId="0" fontId="20" fillId="0" borderId="12" xfId="0" applyFont="1" applyBorder="1" applyAlignment="1">
      <alignment horizontal="left" vertical="center"/>
    </xf>
    <xf numFmtId="0" fontId="0" fillId="0" borderId="13" xfId="0" applyBorder="1" applyAlignment="1">
      <alignment horizontal="center" vertical="center"/>
    </xf>
    <xf numFmtId="0" fontId="20" fillId="0" borderId="0" xfId="0" applyFont="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17" xfId="0" applyBorder="1" applyAlignment="1">
      <alignment horizontal="center" vertical="center" wrapText="1"/>
    </xf>
    <xf numFmtId="0" fontId="26" fillId="0" borderId="25" xfId="0" applyFont="1" applyBorder="1" applyAlignment="1">
      <alignment horizontal="center" vertical="center"/>
    </xf>
    <xf numFmtId="0" fontId="0" fillId="0" borderId="0" xfId="0" applyAlignment="1">
      <alignment vertical="center" wrapText="1"/>
    </xf>
    <xf numFmtId="0" fontId="19" fillId="0" borderId="11" xfId="0" applyFont="1" applyBorder="1" applyAlignment="1">
      <alignment horizontal="left" vertical="center" wrapText="1"/>
    </xf>
    <xf numFmtId="0" fontId="19" fillId="0" borderId="21"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right" vertical="center" wrapText="1"/>
    </xf>
    <xf numFmtId="0" fontId="35" fillId="0" borderId="0" xfId="0" applyFont="1" applyAlignment="1">
      <alignment vertical="center" wrapText="1"/>
    </xf>
    <xf numFmtId="0" fontId="24" fillId="0" borderId="0" xfId="0" applyFont="1" applyAlignment="1">
      <alignment horizontal="left" vertical="center" wrapText="1"/>
    </xf>
    <xf numFmtId="0" fontId="19" fillId="0" borderId="0" xfId="0" applyFont="1" applyAlignment="1">
      <alignment horizontal="left" vertical="center" wrapText="1"/>
    </xf>
    <xf numFmtId="0" fontId="22" fillId="0" borderId="0" xfId="0" applyFont="1" applyAlignment="1">
      <alignment horizontal="left" vertical="center" wrapText="1"/>
    </xf>
    <xf numFmtId="0" fontId="26" fillId="0" borderId="25" xfId="0" applyFont="1" applyBorder="1" applyAlignment="1">
      <alignment vertical="center"/>
    </xf>
    <xf numFmtId="0" fontId="0" fillId="0" borderId="13" xfId="0" applyBorder="1" applyAlignment="1">
      <alignment vertical="center"/>
    </xf>
    <xf numFmtId="0" fontId="0" fillId="0" borderId="10" xfId="0" applyBorder="1" applyAlignment="1">
      <alignment vertical="center"/>
    </xf>
    <xf numFmtId="0" fontId="20" fillId="0" borderId="0" xfId="0" applyFont="1" applyAlignment="1">
      <alignment horizontal="left" vertical="center"/>
    </xf>
    <xf numFmtId="0" fontId="26" fillId="0" borderId="24" xfId="0" applyFont="1" applyBorder="1" applyAlignment="1">
      <alignment horizontal="left" vertical="center"/>
    </xf>
    <xf numFmtId="0" fontId="19" fillId="0" borderId="0" xfId="0" applyFont="1" applyAlignment="1">
      <alignment horizontal="left" vertical="center"/>
    </xf>
    <xf numFmtId="0" fontId="26" fillId="0" borderId="0" xfId="0" applyFont="1" applyAlignment="1">
      <alignment horizontal="left" vertical="center" wrapText="1"/>
    </xf>
    <xf numFmtId="0" fontId="30" fillId="0" borderId="0" xfId="0" applyFont="1" applyAlignment="1">
      <alignment horizontal="left" vertical="center"/>
    </xf>
    <xf numFmtId="0" fontId="0" fillId="0" borderId="0" xfId="0" applyAlignment="1">
      <alignment horizontal="left" vertical="center" wrapText="1"/>
    </xf>
    <xf numFmtId="164" fontId="20" fillId="0" borderId="0" xfId="0" applyNumberFormat="1" applyFont="1" applyAlignment="1">
      <alignment horizontal="center" vertical="center"/>
    </xf>
    <xf numFmtId="0" fontId="0" fillId="0" borderId="32"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xf>
    <xf numFmtId="0" fontId="0" fillId="0" borderId="25" xfId="0" applyBorder="1" applyAlignment="1">
      <alignment horizontal="center" vertical="center" wrapText="1"/>
    </xf>
    <xf numFmtId="0" fontId="20" fillId="0" borderId="25" xfId="0" applyFont="1" applyBorder="1" applyAlignment="1">
      <alignment horizontal="left" vertical="center"/>
    </xf>
    <xf numFmtId="0" fontId="35" fillId="0" borderId="25" xfId="0" applyFont="1" applyBorder="1" applyAlignment="1">
      <alignment vertical="center" wrapText="1"/>
    </xf>
    <xf numFmtId="0" fontId="0" fillId="0" borderId="25" xfId="0" applyBorder="1" applyAlignment="1">
      <alignment horizontal="center" vertical="center"/>
    </xf>
    <xf numFmtId="0" fontId="0" fillId="25" borderId="19" xfId="0" applyFill="1" applyBorder="1" applyAlignment="1">
      <alignment horizontal="center" vertical="center" wrapText="1"/>
    </xf>
    <xf numFmtId="0" fontId="0" fillId="25" borderId="0" xfId="0" applyFill="1" applyAlignment="1">
      <alignment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17" xfId="0" applyBorder="1" applyAlignment="1">
      <alignment vertical="center" wrapText="1"/>
    </xf>
    <xf numFmtId="0" fontId="0" fillId="0" borderId="19" xfId="0" applyBorder="1" applyAlignment="1">
      <alignment vertical="center" wrapText="1"/>
    </xf>
    <xf numFmtId="0" fontId="0" fillId="0" borderId="17" xfId="0" applyBorder="1" applyAlignment="1">
      <alignment horizontal="center" vertical="center"/>
    </xf>
    <xf numFmtId="0" fontId="0" fillId="0" borderId="0" xfId="0" applyAlignment="1">
      <alignment horizontal="center"/>
    </xf>
    <xf numFmtId="0" fontId="20" fillId="0" borderId="0" xfId="0" applyFont="1" applyAlignment="1">
      <alignment wrapText="1"/>
    </xf>
    <xf numFmtId="0" fontId="0" fillId="0" borderId="16" xfId="0" applyBorder="1" applyAlignment="1">
      <alignment horizontal="center" vertical="center"/>
    </xf>
    <xf numFmtId="0" fontId="0" fillId="0" borderId="11" xfId="0" applyBorder="1" applyAlignment="1">
      <alignment horizontal="center" vertical="center"/>
    </xf>
    <xf numFmtId="0" fontId="0" fillId="0" borderId="21" xfId="0" applyBorder="1" applyAlignment="1">
      <alignment horizontal="center" vertical="center"/>
    </xf>
    <xf numFmtId="0" fontId="38" fillId="0" borderId="0" xfId="0" applyFont="1" applyAlignment="1">
      <alignment wrapText="1"/>
    </xf>
    <xf numFmtId="1" fontId="20" fillId="0" borderId="0" xfId="0" applyNumberFormat="1" applyFont="1" applyAlignment="1" applyProtection="1">
      <alignment horizontal="center" vertical="center"/>
      <protection locked="0"/>
    </xf>
    <xf numFmtId="1" fontId="32" fillId="0" borderId="0" xfId="0" applyNumberFormat="1" applyFont="1"/>
    <xf numFmtId="1" fontId="0" fillId="0" borderId="0" xfId="0" applyNumberFormat="1" applyAlignment="1" applyProtection="1">
      <alignment vertical="center"/>
      <protection locked="0"/>
    </xf>
    <xf numFmtId="1" fontId="0" fillId="0" borderId="0" xfId="0" applyNumberFormat="1" applyAlignment="1">
      <alignment horizontal="center" vertical="center"/>
    </xf>
    <xf numFmtId="1" fontId="22" fillId="0" borderId="10" xfId="0" applyNumberFormat="1" applyFont="1" applyBorder="1" applyAlignment="1" applyProtection="1">
      <alignment horizontal="center" vertical="center" wrapText="1"/>
      <protection locked="0"/>
    </xf>
    <xf numFmtId="1" fontId="1" fillId="0" borderId="0" xfId="22" applyNumberFormat="1" applyFill="1" applyBorder="1" applyAlignment="1" applyProtection="1">
      <alignment horizontal="center" vertical="center" wrapText="1"/>
    </xf>
    <xf numFmtId="1" fontId="1" fillId="0" borderId="0" xfId="22" applyNumberFormat="1" applyFill="1" applyBorder="1" applyAlignment="1">
      <alignment horizontal="center" vertical="center"/>
    </xf>
    <xf numFmtId="1" fontId="1" fillId="0" borderId="25" xfId="22" applyNumberFormat="1" applyFill="1" applyBorder="1" applyAlignment="1" applyProtection="1">
      <alignment horizontal="center" vertical="center" wrapText="1"/>
    </xf>
    <xf numFmtId="1" fontId="1" fillId="0" borderId="25" xfId="22" applyNumberFormat="1" applyFill="1" applyBorder="1" applyAlignment="1">
      <alignment horizontal="center" vertical="center"/>
    </xf>
    <xf numFmtId="1" fontId="1" fillId="24" borderId="30" xfId="22" applyNumberFormat="1" applyFill="1" applyBorder="1" applyAlignment="1" applyProtection="1">
      <alignment horizontal="center" vertical="center" wrapText="1"/>
      <protection locked="0"/>
    </xf>
    <xf numFmtId="1" fontId="26" fillId="0" borderId="25" xfId="0" applyNumberFormat="1" applyFont="1" applyBorder="1" applyAlignment="1" applyProtection="1">
      <alignment vertical="center"/>
      <protection locked="0"/>
    </xf>
    <xf numFmtId="1" fontId="1" fillId="0" borderId="26" xfId="22" applyNumberFormat="1" applyFill="1" applyBorder="1" applyAlignment="1">
      <alignment horizontal="center" vertical="center"/>
    </xf>
    <xf numFmtId="1" fontId="0" fillId="0" borderId="10" xfId="0" applyNumberFormat="1" applyBorder="1" applyAlignment="1">
      <alignment horizontal="center" vertical="center"/>
    </xf>
    <xf numFmtId="1" fontId="37" fillId="0" borderId="10" xfId="0" quotePrefix="1" applyNumberFormat="1" applyFont="1" applyBorder="1" applyAlignment="1">
      <alignment vertical="center"/>
    </xf>
    <xf numFmtId="1" fontId="37" fillId="0" borderId="10" xfId="0" applyNumberFormat="1" applyFont="1" applyBorder="1" applyAlignment="1">
      <alignment vertical="center"/>
    </xf>
    <xf numFmtId="1" fontId="0" fillId="0" borderId="0" xfId="0" applyNumberFormat="1" applyAlignment="1">
      <alignment vertical="center"/>
    </xf>
    <xf numFmtId="1" fontId="32" fillId="0" borderId="0" xfId="0" applyNumberFormat="1" applyFont="1" applyAlignment="1">
      <alignment horizontal="center" vertical="center"/>
    </xf>
    <xf numFmtId="1" fontId="0" fillId="0" borderId="13" xfId="0" applyNumberFormat="1" applyBorder="1" applyAlignment="1">
      <alignment horizontal="center" vertical="center"/>
    </xf>
    <xf numFmtId="1" fontId="0" fillId="0" borderId="0" xfId="0" applyNumberFormat="1" applyAlignment="1">
      <alignment vertical="center" wrapText="1"/>
    </xf>
    <xf numFmtId="1" fontId="0" fillId="0" borderId="0" xfId="0" applyNumberFormat="1" applyAlignment="1">
      <alignment horizontal="center" vertical="center" wrapText="1"/>
    </xf>
    <xf numFmtId="1" fontId="0" fillId="0" borderId="0" xfId="0" applyNumberFormat="1"/>
    <xf numFmtId="1" fontId="0" fillId="0" borderId="0" xfId="0" applyNumberFormat="1" applyAlignment="1" applyProtection="1">
      <alignment horizontal="center" vertical="center"/>
      <protection locked="0"/>
    </xf>
    <xf numFmtId="1" fontId="0" fillId="0" borderId="0" xfId="0" applyNumberFormat="1" applyAlignment="1">
      <alignment horizontal="center"/>
    </xf>
    <xf numFmtId="0" fontId="0" fillId="0" borderId="19" xfId="0" applyBorder="1" applyAlignment="1">
      <alignment horizontal="center" vertical="top" wrapText="1"/>
    </xf>
    <xf numFmtId="0" fontId="0" fillId="0" borderId="15" xfId="0" applyBorder="1" applyAlignment="1">
      <alignment horizontal="center" vertical="center" wrapText="1"/>
    </xf>
    <xf numFmtId="0" fontId="0" fillId="0" borderId="22" xfId="0" applyBorder="1" applyAlignment="1">
      <alignment vertical="center" wrapText="1"/>
    </xf>
    <xf numFmtId="0" fontId="19" fillId="0" borderId="19" xfId="0" applyFont="1" applyBorder="1" applyAlignment="1">
      <alignment horizontal="left" vertical="center" wrapText="1"/>
    </xf>
    <xf numFmtId="0" fontId="0" fillId="0" borderId="16" xfId="0" applyBorder="1" applyAlignment="1">
      <alignment horizontal="center" vertical="center" wrapText="1"/>
    </xf>
    <xf numFmtId="0" fontId="19" fillId="0" borderId="17" xfId="0" applyFont="1" applyBorder="1" applyAlignment="1">
      <alignment horizontal="left" vertical="center" wrapText="1"/>
    </xf>
    <xf numFmtId="0" fontId="0" fillId="0" borderId="11" xfId="0" applyBorder="1" applyAlignment="1">
      <alignment horizontal="center" vertical="center" wrapText="1"/>
    </xf>
    <xf numFmtId="0" fontId="0" fillId="0" borderId="21" xfId="0" applyBorder="1" applyAlignment="1">
      <alignment horizontal="center" vertical="center" wrapText="1"/>
    </xf>
    <xf numFmtId="0" fontId="19" fillId="0" borderId="22" xfId="0" applyFont="1" applyBorder="1" applyAlignment="1">
      <alignment horizontal="left" vertical="center" wrapText="1"/>
    </xf>
    <xf numFmtId="0" fontId="0" fillId="0" borderId="38" xfId="0" applyBorder="1" applyAlignment="1">
      <alignment horizontal="center" vertical="center"/>
    </xf>
    <xf numFmtId="1" fontId="1" fillId="24" borderId="14" xfId="22" applyNumberFormat="1" applyFill="1" applyBorder="1" applyAlignment="1" applyProtection="1">
      <alignment horizontal="center" vertical="center" wrapText="1"/>
      <protection locked="0"/>
    </xf>
    <xf numFmtId="1" fontId="1" fillId="24" borderId="15" xfId="22" applyNumberFormat="1" applyFill="1" applyBorder="1" applyAlignment="1" applyProtection="1">
      <alignment horizontal="center" vertical="center" wrapText="1"/>
      <protection locked="0"/>
    </xf>
    <xf numFmtId="1" fontId="0" fillId="0" borderId="39" xfId="0" applyNumberFormat="1" applyBorder="1" applyAlignment="1">
      <alignment horizontal="center" vertical="center"/>
    </xf>
    <xf numFmtId="0" fontId="19" fillId="25" borderId="19" xfId="0" applyFont="1" applyFill="1" applyBorder="1" applyAlignment="1">
      <alignment horizontal="left" vertical="center" wrapText="1"/>
    </xf>
    <xf numFmtId="0" fontId="0" fillId="25" borderId="37" xfId="0" applyFill="1" applyBorder="1" applyAlignment="1">
      <alignment horizontal="center" vertical="center"/>
    </xf>
    <xf numFmtId="0" fontId="19" fillId="0" borderId="19" xfId="0" applyFont="1" applyBorder="1" applyAlignment="1">
      <alignment vertical="top" wrapText="1"/>
    </xf>
    <xf numFmtId="0" fontId="19" fillId="0" borderId="19" xfId="0" applyFont="1" applyBorder="1" applyAlignment="1">
      <alignment horizontal="left" vertical="top" wrapText="1"/>
    </xf>
    <xf numFmtId="0" fontId="0" fillId="0" borderId="33" xfId="0" applyBorder="1" applyAlignment="1">
      <alignment horizontal="center" vertical="center" wrapText="1"/>
    </xf>
    <xf numFmtId="0" fontId="19" fillId="0" borderId="34" xfId="0" applyFont="1" applyBorder="1" applyAlignment="1">
      <alignment horizontal="left"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1" fontId="19" fillId="24" borderId="31" xfId="22" applyNumberFormat="1" applyFont="1" applyFill="1" applyBorder="1" applyAlignment="1" applyProtection="1">
      <alignment horizontal="center" vertical="center" wrapText="1"/>
      <protection locked="0"/>
    </xf>
    <xf numFmtId="0" fontId="0" fillId="0" borderId="41" xfId="0" applyBorder="1" applyAlignment="1">
      <alignment horizontal="center" vertical="center"/>
    </xf>
    <xf numFmtId="0" fontId="22" fillId="0" borderId="42" xfId="0" applyFont="1" applyBorder="1" applyAlignment="1">
      <alignment horizontal="center" vertical="center"/>
    </xf>
    <xf numFmtId="0" fontId="22" fillId="0" borderId="43" xfId="0" applyFont="1" applyBorder="1" applyAlignment="1">
      <alignment horizontal="center" vertical="center"/>
    </xf>
    <xf numFmtId="1" fontId="37" fillId="0" borderId="10" xfId="0" applyNumberFormat="1" applyFont="1" applyBorder="1" applyAlignment="1">
      <alignment horizontal="center" vertical="center"/>
    </xf>
    <xf numFmtId="0" fontId="1" fillId="0" borderId="19" xfId="0" applyFont="1" applyBorder="1" applyAlignment="1">
      <alignment horizontal="left" vertical="center" wrapText="1"/>
    </xf>
    <xf numFmtId="0" fontId="0" fillId="0" borderId="44" xfId="0" applyBorder="1" applyAlignment="1">
      <alignment horizontal="center" vertical="center" wrapText="1"/>
    </xf>
    <xf numFmtId="0" fontId="19" fillId="0" borderId="45" xfId="0" applyFont="1" applyBorder="1" applyAlignment="1">
      <alignment horizontal="left" vertical="center" wrapText="1"/>
    </xf>
    <xf numFmtId="0" fontId="1" fillId="0" borderId="17" xfId="0" applyFont="1" applyBorder="1" applyAlignment="1">
      <alignment horizontal="left" vertical="center" wrapText="1"/>
    </xf>
    <xf numFmtId="0" fontId="0" fillId="0" borderId="48" xfId="0" applyBorder="1" applyAlignment="1">
      <alignment horizontal="center" vertical="center" wrapText="1"/>
    </xf>
    <xf numFmtId="0" fontId="1" fillId="0" borderId="51" xfId="0" applyFont="1" applyBorder="1" applyAlignment="1">
      <alignment horizontal="left" vertical="center" wrapText="1"/>
    </xf>
    <xf numFmtId="0" fontId="19" fillId="0" borderId="51" xfId="0" applyFont="1" applyBorder="1" applyAlignment="1">
      <alignment horizontal="left" vertical="center" wrapText="1"/>
    </xf>
    <xf numFmtId="0" fontId="1" fillId="0" borderId="52" xfId="0" applyFont="1" applyBorder="1" applyAlignment="1">
      <alignment horizontal="left" vertical="center" wrapText="1"/>
    </xf>
    <xf numFmtId="0" fontId="1" fillId="0" borderId="33" xfId="0" applyFont="1" applyBorder="1" applyAlignment="1">
      <alignment horizontal="left" vertical="center" wrapText="1"/>
    </xf>
    <xf numFmtId="0" fontId="1" fillId="0" borderId="53" xfId="0" applyFont="1" applyBorder="1" applyAlignment="1">
      <alignment horizontal="left" vertical="center" wrapText="1"/>
    </xf>
    <xf numFmtId="0" fontId="1" fillId="0" borderId="54" xfId="0" applyFont="1" applyBorder="1" applyAlignment="1">
      <alignment horizontal="left" vertical="center" wrapText="1"/>
    </xf>
    <xf numFmtId="1" fontId="1" fillId="24" borderId="31" xfId="22" applyNumberFormat="1" applyFill="1" applyBorder="1" applyAlignment="1" applyProtection="1">
      <alignment horizontal="center" vertical="center" wrapText="1"/>
      <protection locked="0"/>
    </xf>
    <xf numFmtId="0" fontId="0" fillId="0" borderId="53" xfId="0" applyBorder="1" applyAlignment="1">
      <alignment horizontal="center" vertical="center" wrapText="1"/>
    </xf>
    <xf numFmtId="0" fontId="19" fillId="0" borderId="54" xfId="0" applyFont="1" applyBorder="1" applyAlignment="1">
      <alignment horizontal="left" vertical="center" wrapText="1"/>
    </xf>
    <xf numFmtId="0" fontId="0" fillId="0" borderId="54" xfId="0" applyBorder="1" applyAlignment="1">
      <alignment horizontal="center" vertical="center" wrapText="1"/>
    </xf>
    <xf numFmtId="0" fontId="0" fillId="0" borderId="55" xfId="0" applyBorder="1" applyAlignment="1">
      <alignment horizontal="center" vertical="center"/>
    </xf>
    <xf numFmtId="1" fontId="22" fillId="0" borderId="13" xfId="0" applyNumberFormat="1" applyFont="1" applyBorder="1" applyAlignment="1" applyProtection="1">
      <alignment horizontal="center" vertical="center" wrapText="1"/>
      <protection locked="0"/>
    </xf>
    <xf numFmtId="0" fontId="22" fillId="0" borderId="57" xfId="0" applyFont="1" applyBorder="1" applyAlignment="1">
      <alignment horizontal="center" vertical="center"/>
    </xf>
    <xf numFmtId="1" fontId="22" fillId="0" borderId="10" xfId="0" applyNumberFormat="1" applyFont="1" applyBorder="1" applyAlignment="1">
      <alignment horizontal="center" vertical="center" wrapText="1"/>
    </xf>
    <xf numFmtId="0" fontId="0" fillId="0" borderId="25" xfId="0" applyBorder="1" applyAlignment="1">
      <alignment horizontal="right" vertical="center" wrapText="1"/>
    </xf>
    <xf numFmtId="0" fontId="34" fillId="0" borderId="25" xfId="0" applyFont="1" applyBorder="1" applyAlignment="1">
      <alignment horizontal="center" vertical="center"/>
    </xf>
    <xf numFmtId="0" fontId="19" fillId="0" borderId="52" xfId="0" applyFont="1" applyBorder="1" applyAlignment="1">
      <alignment horizontal="left" vertical="center" wrapText="1"/>
    </xf>
    <xf numFmtId="1" fontId="1" fillId="0" borderId="13" xfId="22" applyNumberFormat="1" applyFill="1" applyBorder="1" applyAlignment="1" applyProtection="1">
      <alignment horizontal="center" vertical="center" wrapText="1"/>
    </xf>
    <xf numFmtId="0" fontId="0" fillId="0" borderId="52" xfId="0" applyBorder="1" applyAlignment="1">
      <alignment horizontal="center" vertical="center" wrapText="1"/>
    </xf>
    <xf numFmtId="0" fontId="0" fillId="0" borderId="58"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vertical="center" wrapText="1"/>
    </xf>
    <xf numFmtId="0" fontId="0" fillId="0" borderId="54" xfId="0" applyBorder="1" applyAlignment="1">
      <alignment horizontal="center" vertical="center"/>
    </xf>
    <xf numFmtId="0" fontId="0" fillId="0" borderId="51" xfId="0" applyBorder="1" applyAlignment="1">
      <alignment vertical="center" wrapText="1"/>
    </xf>
    <xf numFmtId="0" fontId="0" fillId="0" borderId="51" xfId="0" applyBorder="1" applyAlignment="1">
      <alignment horizontal="center" vertical="center"/>
    </xf>
    <xf numFmtId="0" fontId="0" fillId="0" borderId="66" xfId="0" applyBorder="1" applyAlignment="1">
      <alignment horizontal="center" vertical="center"/>
    </xf>
    <xf numFmtId="0" fontId="0" fillId="0" borderId="52" xfId="0" applyBorder="1" applyAlignment="1">
      <alignment vertical="center" wrapText="1"/>
    </xf>
    <xf numFmtId="0" fontId="0" fillId="0" borderId="52" xfId="0" applyBorder="1" applyAlignment="1">
      <alignment horizontal="center" vertical="center"/>
    </xf>
    <xf numFmtId="0" fontId="19" fillId="0" borderId="53" xfId="0" applyFont="1" applyBorder="1" applyAlignment="1">
      <alignment horizontal="left" vertical="top" wrapText="1"/>
    </xf>
    <xf numFmtId="0" fontId="0" fillId="0" borderId="22" xfId="0" applyBorder="1" applyAlignment="1">
      <alignment horizontal="center" vertical="center"/>
    </xf>
    <xf numFmtId="0" fontId="19" fillId="25" borderId="54" xfId="0" applyFont="1" applyFill="1" applyBorder="1" applyAlignment="1">
      <alignment horizontal="left" vertical="center" wrapText="1"/>
    </xf>
    <xf numFmtId="0" fontId="0" fillId="0" borderId="51" xfId="0" applyBorder="1" applyAlignment="1">
      <alignment horizontal="center" vertical="center" wrapText="1"/>
    </xf>
    <xf numFmtId="0" fontId="0" fillId="25" borderId="11" xfId="0" applyFill="1" applyBorder="1" applyAlignment="1">
      <alignment horizontal="center" vertical="center" wrapText="1"/>
    </xf>
    <xf numFmtId="0" fontId="0" fillId="26" borderId="0" xfId="0" applyFill="1" applyAlignment="1">
      <alignment vertical="center"/>
    </xf>
    <xf numFmtId="1" fontId="19" fillId="24" borderId="15" xfId="22" applyNumberFormat="1" applyFont="1" applyFill="1" applyBorder="1" applyAlignment="1" applyProtection="1">
      <alignment horizontal="center" vertical="center" wrapText="1"/>
      <protection locked="0"/>
    </xf>
    <xf numFmtId="1" fontId="1" fillId="24" borderId="68" xfId="22" applyNumberFormat="1" applyFill="1" applyBorder="1" applyAlignment="1" applyProtection="1">
      <alignment horizontal="center" vertical="center" wrapText="1"/>
      <protection locked="0"/>
    </xf>
    <xf numFmtId="0" fontId="19" fillId="0" borderId="67" xfId="0" applyFont="1" applyBorder="1" applyAlignment="1">
      <alignment horizontal="left" vertical="center" wrapText="1"/>
    </xf>
    <xf numFmtId="0" fontId="0" fillId="0" borderId="67" xfId="0" applyBorder="1" applyAlignment="1">
      <alignment horizontal="center" vertical="center" wrapText="1"/>
    </xf>
    <xf numFmtId="0" fontId="0" fillId="0" borderId="50" xfId="0" applyBorder="1" applyAlignment="1">
      <alignment horizontal="center" vertical="center"/>
    </xf>
    <xf numFmtId="1" fontId="1" fillId="24" borderId="27" xfId="22" applyNumberFormat="1" applyFill="1" applyBorder="1" applyAlignment="1" applyProtection="1">
      <alignment horizontal="center" vertical="center" wrapText="1"/>
      <protection locked="0"/>
    </xf>
    <xf numFmtId="0" fontId="0" fillId="25" borderId="53" xfId="0" applyFill="1" applyBorder="1" applyAlignment="1">
      <alignment horizontal="center" vertical="center" wrapText="1"/>
    </xf>
    <xf numFmtId="0" fontId="0" fillId="25" borderId="54" xfId="0" applyFill="1" applyBorder="1" applyAlignment="1">
      <alignment horizontal="center" vertical="center" wrapText="1"/>
    </xf>
    <xf numFmtId="0" fontId="0" fillId="25" borderId="55" xfId="0" applyFill="1" applyBorder="1" applyAlignment="1">
      <alignment horizontal="center" vertical="center"/>
    </xf>
    <xf numFmtId="1" fontId="26" fillId="0" borderId="42" xfId="0" applyNumberFormat="1" applyFont="1" applyBorder="1" applyAlignment="1" applyProtection="1">
      <alignment horizontal="center" vertical="center"/>
      <protection locked="0"/>
    </xf>
    <xf numFmtId="1" fontId="19" fillId="0" borderId="30" xfId="22" applyNumberFormat="1" applyFont="1" applyFill="1" applyBorder="1" applyAlignment="1" applyProtection="1">
      <alignment horizontal="center" vertical="center" wrapText="1"/>
    </xf>
    <xf numFmtId="1" fontId="1" fillId="0" borderId="19" xfId="22" applyNumberFormat="1" applyFill="1" applyBorder="1" applyAlignment="1" applyProtection="1">
      <alignment horizontal="center" vertical="center"/>
    </xf>
    <xf numFmtId="0" fontId="34" fillId="0" borderId="35" xfId="0" applyFont="1" applyBorder="1" applyAlignment="1">
      <alignment horizontal="center" vertical="center"/>
    </xf>
    <xf numFmtId="1" fontId="1" fillId="0" borderId="28" xfId="22" applyNumberFormat="1" applyFill="1" applyBorder="1" applyAlignment="1" applyProtection="1">
      <alignment horizontal="center" vertical="center" wrapText="1"/>
    </xf>
    <xf numFmtId="0" fontId="34" fillId="0" borderId="20" xfId="0" applyFont="1" applyBorder="1" applyAlignment="1">
      <alignment horizontal="center" vertical="center"/>
    </xf>
    <xf numFmtId="1" fontId="19" fillId="25" borderId="28" xfId="22" applyNumberFormat="1" applyFont="1" applyFill="1" applyBorder="1" applyAlignment="1" applyProtection="1">
      <alignment horizontal="center" vertical="center" wrapText="1"/>
    </xf>
    <xf numFmtId="1" fontId="1" fillId="0" borderId="46" xfId="22" applyNumberFormat="1" applyFill="1" applyBorder="1" applyAlignment="1" applyProtection="1">
      <alignment horizontal="center" vertical="center" wrapText="1"/>
    </xf>
    <xf numFmtId="0" fontId="34" fillId="0" borderId="47" xfId="0" applyFont="1" applyBorder="1" applyAlignment="1">
      <alignment horizontal="center" vertical="center"/>
    </xf>
    <xf numFmtId="1" fontId="1" fillId="0" borderId="54" xfId="22" applyNumberFormat="1" applyFill="1" applyBorder="1" applyAlignment="1" applyProtection="1">
      <alignment horizontal="center" vertical="center"/>
    </xf>
    <xf numFmtId="1" fontId="1" fillId="0" borderId="29" xfId="22" applyNumberFormat="1" applyFill="1" applyBorder="1" applyAlignment="1" applyProtection="1">
      <alignment horizontal="center" vertical="center" wrapText="1"/>
    </xf>
    <xf numFmtId="1" fontId="1" fillId="0" borderId="67" xfId="22" applyNumberFormat="1" applyFill="1" applyBorder="1" applyAlignment="1" applyProtection="1">
      <alignment horizontal="center" vertical="center"/>
    </xf>
    <xf numFmtId="0" fontId="34" fillId="0" borderId="23" xfId="0" applyFont="1" applyBorder="1" applyAlignment="1">
      <alignment horizontal="center" vertical="center"/>
    </xf>
    <xf numFmtId="1" fontId="1" fillId="0" borderId="39" xfId="22" applyNumberFormat="1" applyFill="1" applyBorder="1" applyAlignment="1" applyProtection="1">
      <alignment horizontal="center" vertical="center" wrapText="1"/>
    </xf>
    <xf numFmtId="1" fontId="1" fillId="0" borderId="34" xfId="22" applyNumberFormat="1" applyFill="1" applyBorder="1" applyAlignment="1" applyProtection="1">
      <alignment horizontal="center" vertical="center"/>
    </xf>
    <xf numFmtId="0" fontId="34" fillId="0" borderId="18" xfId="0" applyFont="1" applyBorder="1" applyAlignment="1">
      <alignment horizontal="center" vertical="center"/>
    </xf>
    <xf numFmtId="0" fontId="34" fillId="25" borderId="20" xfId="0" applyFont="1" applyFill="1" applyBorder="1" applyAlignment="1">
      <alignment horizontal="center" vertical="center"/>
    </xf>
    <xf numFmtId="1" fontId="1" fillId="0" borderId="56" xfId="22" applyNumberFormat="1" applyFill="1" applyBorder="1" applyAlignment="1" applyProtection="1">
      <alignment horizontal="center" vertical="center" wrapText="1"/>
    </xf>
    <xf numFmtId="1" fontId="1" fillId="0" borderId="49" xfId="22" applyNumberFormat="1" applyFill="1" applyBorder="1" applyAlignment="1" applyProtection="1">
      <alignment horizontal="center" vertical="center" wrapText="1"/>
    </xf>
    <xf numFmtId="1" fontId="1" fillId="0" borderId="52" xfId="22" applyNumberFormat="1" applyFill="1" applyBorder="1" applyAlignment="1" applyProtection="1">
      <alignment horizontal="center" vertical="center"/>
    </xf>
    <xf numFmtId="0" fontId="34" fillId="0" borderId="50" xfId="0" applyFont="1" applyBorder="1" applyAlignment="1">
      <alignment horizontal="center" vertical="center"/>
    </xf>
    <xf numFmtId="1" fontId="1" fillId="0" borderId="32" xfId="22" applyNumberFormat="1" applyFill="1" applyBorder="1" applyAlignment="1" applyProtection="1">
      <alignment horizontal="center" vertical="center" wrapText="1"/>
    </xf>
    <xf numFmtId="1" fontId="1" fillId="0" borderId="60" xfId="22" applyNumberFormat="1" applyFill="1" applyBorder="1" applyAlignment="1" applyProtection="1">
      <alignment horizontal="center" vertical="center" wrapText="1"/>
    </xf>
    <xf numFmtId="1" fontId="1" fillId="0" borderId="61" xfId="22" applyNumberFormat="1" applyFill="1" applyBorder="1" applyAlignment="1" applyProtection="1">
      <alignment horizontal="center" vertical="center" wrapText="1"/>
    </xf>
    <xf numFmtId="1" fontId="1" fillId="0" borderId="62" xfId="22" applyNumberFormat="1" applyFill="1" applyBorder="1" applyAlignment="1" applyProtection="1">
      <alignment horizontal="center" vertical="center" wrapText="1"/>
    </xf>
    <xf numFmtId="1" fontId="1" fillId="0" borderId="63" xfId="22" applyNumberFormat="1" applyFill="1" applyBorder="1" applyAlignment="1" applyProtection="1">
      <alignment horizontal="center" vertical="center" wrapText="1"/>
    </xf>
    <xf numFmtId="1" fontId="1" fillId="0" borderId="64" xfId="22" applyNumberFormat="1" applyFill="1" applyBorder="1" applyAlignment="1" applyProtection="1">
      <alignment horizontal="center" vertical="center" wrapText="1"/>
    </xf>
    <xf numFmtId="0" fontId="34" fillId="0" borderId="59" xfId="0" applyFont="1" applyBorder="1" applyAlignment="1">
      <alignment horizontal="center" vertical="center"/>
    </xf>
    <xf numFmtId="1" fontId="1" fillId="0" borderId="21" xfId="22" applyNumberFormat="1" applyFill="1" applyBorder="1" applyAlignment="1" applyProtection="1">
      <alignment horizontal="center" vertical="center" wrapText="1"/>
    </xf>
    <xf numFmtId="1" fontId="1" fillId="0" borderId="30" xfId="22" applyNumberFormat="1" applyFill="1" applyBorder="1" applyAlignment="1" applyProtection="1">
      <alignment horizontal="center" vertical="center" wrapText="1"/>
    </xf>
    <xf numFmtId="1" fontId="1" fillId="25" borderId="63" xfId="22" applyNumberFormat="1" applyFill="1" applyBorder="1" applyAlignment="1" applyProtection="1">
      <alignment horizontal="center" vertical="center" wrapText="1"/>
    </xf>
    <xf numFmtId="1" fontId="1" fillId="25" borderId="54" xfId="22" applyNumberFormat="1" applyFill="1" applyBorder="1" applyAlignment="1" applyProtection="1">
      <alignment horizontal="center" vertical="center"/>
    </xf>
    <xf numFmtId="1" fontId="1" fillId="0" borderId="65" xfId="22" applyNumberFormat="1" applyFill="1" applyBorder="1" applyAlignment="1" applyProtection="1">
      <alignment horizontal="center" vertical="center" wrapText="1"/>
    </xf>
    <xf numFmtId="1" fontId="19" fillId="0" borderId="63" xfId="22" applyNumberFormat="1" applyFont="1" applyFill="1" applyBorder="1" applyAlignment="1" applyProtection="1">
      <alignment horizontal="center" vertical="center" wrapText="1"/>
    </xf>
    <xf numFmtId="1" fontId="19" fillId="0" borderId="65" xfId="22" applyNumberFormat="1" applyFont="1" applyFill="1" applyBorder="1" applyAlignment="1" applyProtection="1">
      <alignment horizontal="center" vertical="center" wrapText="1"/>
    </xf>
    <xf numFmtId="1" fontId="19" fillId="0" borderId="28" xfId="22" applyNumberFormat="1" applyFont="1" applyFill="1" applyBorder="1" applyAlignment="1" applyProtection="1">
      <alignment horizontal="center" vertical="center" wrapText="1"/>
    </xf>
    <xf numFmtId="1" fontId="19" fillId="0" borderId="56" xfId="22" applyNumberFormat="1" applyFont="1" applyFill="1" applyBorder="1" applyAlignment="1" applyProtection="1">
      <alignment horizontal="center" vertical="center" wrapText="1"/>
    </xf>
    <xf numFmtId="1" fontId="19" fillId="0" borderId="29" xfId="22" applyNumberFormat="1" applyFont="1" applyFill="1" applyBorder="1" applyAlignment="1" applyProtection="1">
      <alignment horizontal="center" vertical="center" wrapText="1"/>
    </xf>
    <xf numFmtId="1" fontId="1" fillId="0" borderId="36" xfId="22" applyNumberFormat="1" applyFill="1" applyBorder="1" applyAlignment="1" applyProtection="1">
      <alignment horizontal="center" vertical="center"/>
    </xf>
    <xf numFmtId="0" fontId="39" fillId="0" borderId="10" xfId="0" applyFont="1" applyBorder="1" applyAlignment="1">
      <alignment horizontal="center" vertical="center"/>
    </xf>
    <xf numFmtId="1" fontId="0" fillId="0" borderId="29" xfId="0" applyNumberFormat="1" applyBorder="1" applyAlignment="1">
      <alignment horizontal="center" vertical="center"/>
    </xf>
    <xf numFmtId="1" fontId="0" fillId="0" borderId="58" xfId="0" applyNumberFormat="1" applyBorder="1" applyAlignment="1">
      <alignment horizontal="center" vertical="center"/>
    </xf>
    <xf numFmtId="0" fontId="36" fillId="0" borderId="16" xfId="0" applyFont="1" applyBorder="1" applyAlignment="1">
      <alignment horizontal="center" vertical="center"/>
    </xf>
    <xf numFmtId="0" fontId="26" fillId="0" borderId="17" xfId="0" applyFont="1" applyBorder="1" applyAlignment="1">
      <alignment horizontal="left" vertical="center" wrapText="1"/>
    </xf>
    <xf numFmtId="0" fontId="36" fillId="0" borderId="21" xfId="0" applyFont="1" applyBorder="1" applyAlignment="1">
      <alignment horizontal="center" vertical="center"/>
    </xf>
    <xf numFmtId="0" fontId="26" fillId="0" borderId="22" xfId="0" applyFont="1" applyBorder="1" applyAlignment="1">
      <alignment horizontal="left" vertical="center" wrapText="1"/>
    </xf>
    <xf numFmtId="0" fontId="19" fillId="0" borderId="19" xfId="0" applyFont="1" applyBorder="1" applyAlignment="1">
      <alignment horizontal="justify" vertical="center" wrapText="1"/>
    </xf>
    <xf numFmtId="0" fontId="0" fillId="25" borderId="22" xfId="0" applyFill="1" applyBorder="1" applyAlignment="1">
      <alignment horizontal="center" vertical="center" wrapText="1"/>
    </xf>
    <xf numFmtId="0" fontId="0" fillId="25" borderId="17" xfId="0" applyFill="1" applyBorder="1" applyAlignment="1">
      <alignment horizontal="center" vertical="center" wrapText="1"/>
    </xf>
    <xf numFmtId="0" fontId="0" fillId="25" borderId="52" xfId="0" applyFill="1" applyBorder="1" applyAlignment="1">
      <alignment horizontal="center" vertical="center" wrapText="1"/>
    </xf>
    <xf numFmtId="0" fontId="20" fillId="0" borderId="0" xfId="0" applyFont="1" applyAlignment="1">
      <alignment horizontal="center" vertical="center"/>
    </xf>
    <xf numFmtId="0" fontId="31" fillId="0" borderId="0" xfId="0" applyFont="1" applyAlignment="1">
      <alignment horizontal="center" vertical="center"/>
    </xf>
    <xf numFmtId="0" fontId="19" fillId="0" borderId="0" xfId="0" applyFont="1" applyAlignment="1">
      <alignment horizontal="left" vertical="center" wrapText="1"/>
    </xf>
  </cellXfs>
  <cellStyles count="43">
    <cellStyle name="20 % – Zvýraznění 1" xfId="1" builtinId="30" customBuiltin="1"/>
    <cellStyle name="20 % – Zvýraznění 2" xfId="2" builtinId="34" customBuiltin="1"/>
    <cellStyle name="20 % – Zvýraznění 3" xfId="3" builtinId="38" customBuiltin="1"/>
    <cellStyle name="20 % – Zvýraznění 4" xfId="4" builtinId="42" customBuiltin="1"/>
    <cellStyle name="20 % – Zvýraznění 5" xfId="5" builtinId="46" customBuiltin="1"/>
    <cellStyle name="20 % – Zvýraznění 6" xfId="6" builtinId="50" customBuiltin="1"/>
    <cellStyle name="40 % – Zvýraznění 1" xfId="7" builtinId="31" customBuiltin="1"/>
    <cellStyle name="40 % – Zvýraznění 2" xfId="8" builtinId="35" customBuiltin="1"/>
    <cellStyle name="40 % – Zvýraznění 3" xfId="9" builtinId="39" customBuiltin="1"/>
    <cellStyle name="40 % – Zvýraznění 4" xfId="10" builtinId="43" customBuiltin="1"/>
    <cellStyle name="40 % – Zvýraznění 5" xfId="11" builtinId="47" customBuiltin="1"/>
    <cellStyle name="40 % – Zvýraznění 6" xfId="12" builtinId="51" customBuiltin="1"/>
    <cellStyle name="60 % – Zvýraznění 1" xfId="13" builtinId="32" customBuiltin="1"/>
    <cellStyle name="60 % – Zvýraznění 2" xfId="14" builtinId="36" customBuiltin="1"/>
    <cellStyle name="60 % – Zvýraznění 3" xfId="15" builtinId="40" customBuiltin="1"/>
    <cellStyle name="60 % – Zvýraznění 4" xfId="16" builtinId="44" customBuiltin="1"/>
    <cellStyle name="60 % – Zvýraznění 5" xfId="17" builtinId="48" customBuiltin="1"/>
    <cellStyle name="60 % – Zvýraznění 6" xfId="18" builtinId="52" customBuiltin="1"/>
    <cellStyle name="Celkem" xfId="19" builtinId="25" customBuiltin="1"/>
    <cellStyle name="Kontrolní buňka" xfId="21" builtinId="23" customBuiltin="1"/>
    <cellStyle name="Měna" xfId="22" builtinId="4"/>
    <cellStyle name="Nadpis 1" xfId="23" builtinId="16" customBuiltin="1"/>
    <cellStyle name="Nadpis 2" xfId="24" builtinId="17" customBuiltin="1"/>
    <cellStyle name="Nadpis 3" xfId="25" builtinId="18" customBuiltin="1"/>
    <cellStyle name="Nadpis 4" xfId="26" builtinId="19" customBuiltin="1"/>
    <cellStyle name="Název" xfId="27" builtinId="15" customBuiltin="1"/>
    <cellStyle name="Neutrální" xfId="28" builtinId="28" customBuiltin="1"/>
    <cellStyle name="Normální" xfId="0" builtinId="0"/>
    <cellStyle name="Poznámka" xfId="29" builtinId="10" customBuiltin="1"/>
    <cellStyle name="Propojená buňka" xfId="30" builtinId="24" customBuiltin="1"/>
    <cellStyle name="Správně" xfId="31" builtinId="26" customBuiltin="1"/>
    <cellStyle name="Špatně" xfId="20" builtinId="27" customBuiltin="1"/>
    <cellStyle name="Text upozornění" xfId="32" builtinId="11" customBuiltin="1"/>
    <cellStyle name="Vstup" xfId="33" builtinId="20" customBuiltin="1"/>
    <cellStyle name="Výpočet" xfId="34" builtinId="22" customBuiltin="1"/>
    <cellStyle name="Výstup" xfId="35" builtinId="21" customBuiltin="1"/>
    <cellStyle name="Vysvětlující text" xfId="36" builtinId="53" customBuiltin="1"/>
    <cellStyle name="Zvýraznění 1" xfId="37" builtinId="29" customBuiltin="1"/>
    <cellStyle name="Zvýraznění 2" xfId="38" builtinId="33" customBuiltin="1"/>
    <cellStyle name="Zvýraznění 3" xfId="39" builtinId="37" customBuiltin="1"/>
    <cellStyle name="Zvýraznění 4" xfId="40" builtinId="41" customBuiltin="1"/>
    <cellStyle name="Zvýraznění 5" xfId="41" builtinId="45" customBuiltin="1"/>
    <cellStyle name="Zvýraznění 6" xfId="42" builtinId="49"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0"/>
  <sheetViews>
    <sheetView tabSelected="1" topLeftCell="A43" zoomScaleNormal="100" workbookViewId="0">
      <selection activeCell="E44" sqref="E44"/>
    </sheetView>
  </sheetViews>
  <sheetFormatPr defaultRowHeight="13.2" x14ac:dyDescent="0.25"/>
  <cols>
    <col min="1" max="1" width="4.33203125" style="1" customWidth="1"/>
    <col min="2" max="2" width="62.6640625" style="3" customWidth="1"/>
    <col min="3" max="3" width="8.109375" style="1" customWidth="1"/>
    <col min="4" max="4" width="5.6640625" style="11" customWidth="1"/>
    <col min="5" max="5" width="10.109375" style="74" customWidth="1"/>
    <col min="6" max="6" width="7.6640625" style="62" customWidth="1"/>
    <col min="7" max="7" width="12.44140625" style="62" customWidth="1"/>
    <col min="8" max="8" width="11.33203125" style="11" customWidth="1"/>
    <col min="9" max="9" width="16.5546875" customWidth="1"/>
    <col min="11" max="12" width="0" hidden="1" customWidth="1"/>
    <col min="13" max="13" width="13.44140625" hidden="1" customWidth="1"/>
  </cols>
  <sheetData>
    <row r="1" spans="1:12" ht="17.399999999999999" x14ac:dyDescent="0.25">
      <c r="B1" s="206" t="s">
        <v>241</v>
      </c>
      <c r="C1" s="206"/>
      <c r="D1" s="206"/>
      <c r="E1" s="206"/>
      <c r="F1" s="206"/>
      <c r="G1" s="206"/>
    </row>
    <row r="2" spans="1:12" ht="17.399999999999999" x14ac:dyDescent="0.25">
      <c r="B2" s="207" t="s">
        <v>28</v>
      </c>
      <c r="C2" s="207"/>
      <c r="D2" s="207"/>
      <c r="E2" s="207"/>
      <c r="F2" s="207"/>
      <c r="G2" s="207"/>
    </row>
    <row r="3" spans="1:12" ht="17.399999999999999" x14ac:dyDescent="0.25">
      <c r="B3" s="36" t="s">
        <v>58</v>
      </c>
      <c r="C3" s="14"/>
      <c r="D3" s="14"/>
      <c r="E3" s="59"/>
      <c r="F3" s="59"/>
      <c r="G3" s="60" t="s">
        <v>29</v>
      </c>
      <c r="H3" s="38"/>
      <c r="I3" s="11"/>
    </row>
    <row r="4" spans="1:12" ht="17.399999999999999" x14ac:dyDescent="0.25">
      <c r="B4" s="32"/>
      <c r="E4" s="61"/>
      <c r="F4" s="80"/>
    </row>
    <row r="5" spans="1:12" ht="18" thickBot="1" x14ac:dyDescent="0.3">
      <c r="B5" s="32" t="s">
        <v>0</v>
      </c>
      <c r="E5" s="61"/>
      <c r="F5" s="80"/>
    </row>
    <row r="6" spans="1:12" ht="37.5" customHeight="1" thickBot="1" x14ac:dyDescent="0.3">
      <c r="A6" s="104"/>
      <c r="B6" s="105" t="s">
        <v>1</v>
      </c>
      <c r="C6" s="105" t="s">
        <v>2</v>
      </c>
      <c r="D6" s="106" t="s">
        <v>3</v>
      </c>
      <c r="E6" s="63" t="s">
        <v>17</v>
      </c>
      <c r="F6" s="124" t="s">
        <v>59</v>
      </c>
      <c r="G6" s="126" t="s">
        <v>18</v>
      </c>
      <c r="H6" s="125" t="s">
        <v>91</v>
      </c>
    </row>
    <row r="7" spans="1:12" s="11" customFormat="1" ht="52.8" x14ac:dyDescent="0.25">
      <c r="A7" s="99">
        <v>101</v>
      </c>
      <c r="B7" s="100" t="s">
        <v>155</v>
      </c>
      <c r="C7" s="101" t="s">
        <v>4</v>
      </c>
      <c r="D7" s="102">
        <v>1</v>
      </c>
      <c r="E7" s="103">
        <v>0</v>
      </c>
      <c r="F7" s="157"/>
      <c r="G7" s="158">
        <f t="shared" ref="G7:G75" si="0">D7*E7</f>
        <v>0</v>
      </c>
      <c r="H7" s="159" t="s">
        <v>30</v>
      </c>
      <c r="I7" s="4" t="str">
        <f>IF(ISBLANK(F7),(IF(AND(ISNUMBER(E7),E7&lt;&gt;""),"","Vyplňte")),(IF(AND(ISNUMBER(E7),E7&lt;&gt;"",E7&lt;=F7),"","Vyplňte")))</f>
        <v/>
      </c>
      <c r="J7" s="11" t="str">
        <f>IF(AND(E7&gt;F7,F7&lt;&gt;0),"nesprávná hodnota","")</f>
        <v/>
      </c>
      <c r="L7" s="146">
        <f>IF(I7="Vyplňte",1,0)</f>
        <v>0</v>
      </c>
    </row>
    <row r="8" spans="1:12" s="11" customFormat="1" ht="17.399999999999999" x14ac:dyDescent="0.25">
      <c r="A8" s="88">
        <v>102</v>
      </c>
      <c r="B8" s="85" t="s">
        <v>5</v>
      </c>
      <c r="C8" s="15" t="s">
        <v>4</v>
      </c>
      <c r="D8" s="49">
        <v>1</v>
      </c>
      <c r="E8" s="103">
        <v>0</v>
      </c>
      <c r="F8" s="160"/>
      <c r="G8" s="158">
        <f t="shared" si="0"/>
        <v>0</v>
      </c>
      <c r="H8" s="161" t="s">
        <v>30</v>
      </c>
      <c r="I8" s="4" t="str">
        <f t="shared" ref="I8:I71" si="1">IF(ISBLANK(F8),(IF(AND(ISNUMBER(E8),E8&lt;&gt;""),"","Vyplňte")),(IF(AND(ISNUMBER(E8),E8&lt;&gt;"",E8&lt;=F8),"","Vyplňte")))</f>
        <v/>
      </c>
      <c r="J8" s="11" t="str">
        <f t="shared" ref="J8:J71" si="2">IF(AND(E8&gt;F8,F8&lt;&gt;0),"nesprávná hodnota","")</f>
        <v/>
      </c>
      <c r="L8" s="146">
        <f t="shared" ref="L8:L71" si="3">IF(I8="Vyplňte",1,0)</f>
        <v>0</v>
      </c>
    </row>
    <row r="9" spans="1:12" s="11" customFormat="1" ht="127.5" customHeight="1" x14ac:dyDescent="0.25">
      <c r="A9" s="88">
        <v>103</v>
      </c>
      <c r="B9" s="85" t="s">
        <v>156</v>
      </c>
      <c r="C9" s="15" t="s">
        <v>6</v>
      </c>
      <c r="D9" s="49">
        <v>1</v>
      </c>
      <c r="E9" s="103">
        <v>0</v>
      </c>
      <c r="F9" s="160"/>
      <c r="G9" s="158">
        <f t="shared" si="0"/>
        <v>0</v>
      </c>
      <c r="H9" s="161" t="s">
        <v>31</v>
      </c>
      <c r="I9" s="4" t="str">
        <f t="shared" si="1"/>
        <v/>
      </c>
      <c r="J9" s="11" t="str">
        <f t="shared" si="2"/>
        <v/>
      </c>
      <c r="L9" s="146">
        <f t="shared" si="3"/>
        <v>0</v>
      </c>
    </row>
    <row r="10" spans="1:12" s="11" customFormat="1" ht="17.399999999999999" x14ac:dyDescent="0.25">
      <c r="A10" s="88">
        <v>104</v>
      </c>
      <c r="B10" s="85" t="s">
        <v>95</v>
      </c>
      <c r="C10" s="15" t="s">
        <v>6</v>
      </c>
      <c r="D10" s="49">
        <v>1</v>
      </c>
      <c r="E10" s="103">
        <v>0</v>
      </c>
      <c r="F10" s="160"/>
      <c r="G10" s="158">
        <f t="shared" si="0"/>
        <v>0</v>
      </c>
      <c r="H10" s="161" t="s">
        <v>31</v>
      </c>
      <c r="I10" s="4" t="str">
        <f t="shared" si="1"/>
        <v/>
      </c>
      <c r="J10" s="11" t="str">
        <f t="shared" si="2"/>
        <v/>
      </c>
      <c r="L10" s="146">
        <f t="shared" si="3"/>
        <v>0</v>
      </c>
    </row>
    <row r="11" spans="1:12" s="11" customFormat="1" ht="17.399999999999999" x14ac:dyDescent="0.25">
      <c r="A11" s="88">
        <v>105</v>
      </c>
      <c r="B11" s="85" t="s">
        <v>96</v>
      </c>
      <c r="C11" s="15" t="s">
        <v>6</v>
      </c>
      <c r="D11" s="49">
        <v>1</v>
      </c>
      <c r="E11" s="103">
        <v>0</v>
      </c>
      <c r="F11" s="160"/>
      <c r="G11" s="158">
        <f t="shared" si="0"/>
        <v>0</v>
      </c>
      <c r="H11" s="161" t="s">
        <v>31</v>
      </c>
      <c r="I11" s="4" t="str">
        <f t="shared" si="1"/>
        <v/>
      </c>
      <c r="J11" s="11" t="str">
        <f t="shared" si="2"/>
        <v/>
      </c>
      <c r="L11" s="146">
        <f t="shared" si="3"/>
        <v>0</v>
      </c>
    </row>
    <row r="12" spans="1:12" s="11" customFormat="1" ht="17.399999999999999" x14ac:dyDescent="0.25">
      <c r="A12" s="88">
        <v>106</v>
      </c>
      <c r="B12" s="51" t="s">
        <v>60</v>
      </c>
      <c r="C12" s="15" t="s">
        <v>6</v>
      </c>
      <c r="D12" s="49">
        <v>1</v>
      </c>
      <c r="E12" s="103">
        <v>0</v>
      </c>
      <c r="F12" s="160"/>
      <c r="G12" s="158">
        <f t="shared" si="0"/>
        <v>0</v>
      </c>
      <c r="H12" s="161" t="s">
        <v>31</v>
      </c>
      <c r="I12" s="4" t="str">
        <f t="shared" si="1"/>
        <v/>
      </c>
      <c r="J12" s="11" t="str">
        <f t="shared" si="2"/>
        <v/>
      </c>
      <c r="L12" s="146">
        <f t="shared" si="3"/>
        <v>0</v>
      </c>
    </row>
    <row r="13" spans="1:12" s="11" customFormat="1" ht="17.399999999999999" x14ac:dyDescent="0.25">
      <c r="A13" s="88">
        <v>107</v>
      </c>
      <c r="B13" s="51" t="s">
        <v>92</v>
      </c>
      <c r="C13" s="15" t="s">
        <v>6</v>
      </c>
      <c r="D13" s="49">
        <v>1</v>
      </c>
      <c r="E13" s="103">
        <v>0</v>
      </c>
      <c r="F13" s="160"/>
      <c r="G13" s="158">
        <f t="shared" si="0"/>
        <v>0</v>
      </c>
      <c r="H13" s="161" t="s">
        <v>31</v>
      </c>
      <c r="I13" s="4" t="str">
        <f t="shared" si="1"/>
        <v/>
      </c>
      <c r="J13" s="11" t="str">
        <f t="shared" si="2"/>
        <v/>
      </c>
      <c r="L13" s="146">
        <f t="shared" si="3"/>
        <v>0</v>
      </c>
    </row>
    <row r="14" spans="1:12" s="11" customFormat="1" ht="126.75" customHeight="1" x14ac:dyDescent="0.25">
      <c r="A14" s="88">
        <v>108</v>
      </c>
      <c r="B14" s="85" t="s">
        <v>157</v>
      </c>
      <c r="C14" s="15" t="s">
        <v>6</v>
      </c>
      <c r="D14" s="49">
        <v>1</v>
      </c>
      <c r="E14" s="103">
        <v>0</v>
      </c>
      <c r="F14" s="160"/>
      <c r="G14" s="158">
        <f t="shared" si="0"/>
        <v>0</v>
      </c>
      <c r="H14" s="161" t="s">
        <v>30</v>
      </c>
      <c r="I14" s="4" t="str">
        <f t="shared" si="1"/>
        <v/>
      </c>
      <c r="J14" s="11" t="s">
        <v>56</v>
      </c>
      <c r="L14" s="146">
        <f t="shared" si="3"/>
        <v>0</v>
      </c>
    </row>
    <row r="15" spans="1:12" s="11" customFormat="1" ht="17.399999999999999" x14ac:dyDescent="0.25">
      <c r="A15" s="88">
        <v>109</v>
      </c>
      <c r="B15" s="85" t="s">
        <v>94</v>
      </c>
      <c r="C15" s="15" t="s">
        <v>6</v>
      </c>
      <c r="D15" s="49">
        <v>1</v>
      </c>
      <c r="E15" s="103">
        <v>0</v>
      </c>
      <c r="F15" s="160"/>
      <c r="G15" s="158">
        <f t="shared" si="0"/>
        <v>0</v>
      </c>
      <c r="H15" s="161" t="s">
        <v>30</v>
      </c>
      <c r="I15" s="4" t="str">
        <f t="shared" si="1"/>
        <v/>
      </c>
      <c r="J15" s="11" t="str">
        <f t="shared" si="2"/>
        <v/>
      </c>
      <c r="L15" s="146">
        <f t="shared" si="3"/>
        <v>0</v>
      </c>
    </row>
    <row r="16" spans="1:12" s="11" customFormat="1" ht="17.399999999999999" x14ac:dyDescent="0.25">
      <c r="A16" s="88">
        <v>110</v>
      </c>
      <c r="B16" s="85" t="s">
        <v>138</v>
      </c>
      <c r="C16" s="15" t="s">
        <v>6</v>
      </c>
      <c r="D16" s="49">
        <v>1</v>
      </c>
      <c r="E16" s="103">
        <v>0</v>
      </c>
      <c r="F16" s="160"/>
      <c r="G16" s="158">
        <f t="shared" si="0"/>
        <v>0</v>
      </c>
      <c r="H16" s="161" t="s">
        <v>30</v>
      </c>
      <c r="I16" s="4" t="str">
        <f t="shared" si="1"/>
        <v/>
      </c>
      <c r="J16" s="11" t="str">
        <f t="shared" si="2"/>
        <v/>
      </c>
      <c r="L16" s="146">
        <f t="shared" si="3"/>
        <v>0</v>
      </c>
    </row>
    <row r="17" spans="1:12" s="11" customFormat="1" ht="17.399999999999999" x14ac:dyDescent="0.25">
      <c r="A17" s="88">
        <v>111</v>
      </c>
      <c r="B17" s="85" t="s">
        <v>139</v>
      </c>
      <c r="C17" s="15" t="s">
        <v>6</v>
      </c>
      <c r="D17" s="49">
        <v>1</v>
      </c>
      <c r="E17" s="103">
        <v>0</v>
      </c>
      <c r="F17" s="160"/>
      <c r="G17" s="158">
        <f t="shared" si="0"/>
        <v>0</v>
      </c>
      <c r="H17" s="161" t="s">
        <v>30</v>
      </c>
      <c r="I17" s="4" t="str">
        <f t="shared" si="1"/>
        <v/>
      </c>
      <c r="J17" s="11" t="str">
        <f t="shared" si="2"/>
        <v/>
      </c>
      <c r="L17" s="146">
        <f t="shared" si="3"/>
        <v>0</v>
      </c>
    </row>
    <row r="18" spans="1:12" s="11" customFormat="1" ht="67.5" customHeight="1" x14ac:dyDescent="0.25">
      <c r="A18" s="88">
        <v>112</v>
      </c>
      <c r="B18" s="85" t="s">
        <v>158</v>
      </c>
      <c r="C18" s="15" t="s">
        <v>6</v>
      </c>
      <c r="D18" s="49">
        <v>1</v>
      </c>
      <c r="E18" s="103">
        <v>0</v>
      </c>
      <c r="F18" s="160"/>
      <c r="G18" s="158">
        <f t="shared" si="0"/>
        <v>0</v>
      </c>
      <c r="H18" s="161" t="s">
        <v>30</v>
      </c>
      <c r="I18" s="4" t="str">
        <f t="shared" si="1"/>
        <v/>
      </c>
      <c r="J18" s="11" t="str">
        <f t="shared" si="2"/>
        <v/>
      </c>
      <c r="L18" s="146">
        <f t="shared" si="3"/>
        <v>0</v>
      </c>
    </row>
    <row r="19" spans="1:12" s="11" customFormat="1" ht="17.399999999999999" x14ac:dyDescent="0.25">
      <c r="A19" s="88">
        <v>113</v>
      </c>
      <c r="B19" s="85" t="s">
        <v>32</v>
      </c>
      <c r="C19" s="15" t="s">
        <v>6</v>
      </c>
      <c r="D19" s="49">
        <v>1</v>
      </c>
      <c r="E19" s="103">
        <v>0</v>
      </c>
      <c r="F19" s="160"/>
      <c r="G19" s="158">
        <f t="shared" si="0"/>
        <v>0</v>
      </c>
      <c r="H19" s="161" t="s">
        <v>30</v>
      </c>
      <c r="I19" s="4" t="str">
        <f t="shared" si="1"/>
        <v/>
      </c>
      <c r="J19" s="11" t="str">
        <f t="shared" si="2"/>
        <v/>
      </c>
      <c r="L19" s="146">
        <f t="shared" si="3"/>
        <v>0</v>
      </c>
    </row>
    <row r="20" spans="1:12" s="11" customFormat="1" ht="17.399999999999999" x14ac:dyDescent="0.25">
      <c r="A20" s="88">
        <v>114</v>
      </c>
      <c r="B20" s="85" t="s">
        <v>140</v>
      </c>
      <c r="C20" s="15" t="s">
        <v>6</v>
      </c>
      <c r="D20" s="49">
        <v>1</v>
      </c>
      <c r="E20" s="103">
        <v>0</v>
      </c>
      <c r="F20" s="160"/>
      <c r="G20" s="158">
        <f t="shared" si="0"/>
        <v>0</v>
      </c>
      <c r="H20" s="161" t="s">
        <v>30</v>
      </c>
      <c r="I20" s="4" t="str">
        <f t="shared" si="1"/>
        <v/>
      </c>
      <c r="J20" s="11" t="str">
        <f t="shared" si="2"/>
        <v/>
      </c>
      <c r="L20" s="146">
        <f t="shared" si="3"/>
        <v>0</v>
      </c>
    </row>
    <row r="21" spans="1:12" s="11" customFormat="1" ht="17.399999999999999" x14ac:dyDescent="0.25">
      <c r="A21" s="120">
        <v>115</v>
      </c>
      <c r="B21" s="85" t="s">
        <v>232</v>
      </c>
      <c r="C21" s="15" t="s">
        <v>6</v>
      </c>
      <c r="D21" s="49">
        <v>1</v>
      </c>
      <c r="E21" s="103">
        <v>0</v>
      </c>
      <c r="F21" s="160"/>
      <c r="G21" s="158">
        <f t="shared" ref="G21" si="4">D21*E21</f>
        <v>0</v>
      </c>
      <c r="H21" s="161" t="s">
        <v>30</v>
      </c>
      <c r="I21" s="4" t="str">
        <f t="shared" si="1"/>
        <v/>
      </c>
      <c r="J21" s="11" t="str">
        <f t="shared" si="2"/>
        <v/>
      </c>
      <c r="L21" s="146">
        <f t="shared" si="3"/>
        <v>0</v>
      </c>
    </row>
    <row r="22" spans="1:12" s="11" customFormat="1" ht="17.399999999999999" x14ac:dyDescent="0.25">
      <c r="A22" s="88">
        <v>116</v>
      </c>
      <c r="B22" s="85" t="s">
        <v>61</v>
      </c>
      <c r="C22" s="15" t="s">
        <v>6</v>
      </c>
      <c r="D22" s="49">
        <v>1</v>
      </c>
      <c r="E22" s="103">
        <v>0</v>
      </c>
      <c r="F22" s="160"/>
      <c r="G22" s="158">
        <f t="shared" si="0"/>
        <v>0</v>
      </c>
      <c r="H22" s="161" t="s">
        <v>30</v>
      </c>
      <c r="I22" s="4" t="str">
        <f t="shared" si="1"/>
        <v/>
      </c>
      <c r="J22" s="11" t="str">
        <f t="shared" si="2"/>
        <v/>
      </c>
      <c r="L22" s="146">
        <f t="shared" si="3"/>
        <v>0</v>
      </c>
    </row>
    <row r="23" spans="1:12" s="11" customFormat="1" ht="26.4" x14ac:dyDescent="0.25">
      <c r="A23" s="88">
        <v>117</v>
      </c>
      <c r="B23" s="85" t="s">
        <v>159</v>
      </c>
      <c r="C23" s="15" t="s">
        <v>7</v>
      </c>
      <c r="D23" s="49">
        <v>1</v>
      </c>
      <c r="E23" s="103">
        <v>0</v>
      </c>
      <c r="F23" s="160"/>
      <c r="G23" s="158">
        <f t="shared" si="0"/>
        <v>0</v>
      </c>
      <c r="H23" s="161" t="s">
        <v>31</v>
      </c>
      <c r="I23" s="4" t="str">
        <f t="shared" si="1"/>
        <v/>
      </c>
      <c r="J23" s="11" t="str">
        <f t="shared" si="2"/>
        <v/>
      </c>
      <c r="L23" s="146">
        <f t="shared" si="3"/>
        <v>0</v>
      </c>
    </row>
    <row r="24" spans="1:12" s="11" customFormat="1" ht="17.399999999999999" x14ac:dyDescent="0.25">
      <c r="A24" s="88">
        <v>118</v>
      </c>
      <c r="B24" s="85" t="s">
        <v>233</v>
      </c>
      <c r="C24" s="15" t="s">
        <v>7</v>
      </c>
      <c r="D24" s="49">
        <v>1</v>
      </c>
      <c r="E24" s="103">
        <v>0</v>
      </c>
      <c r="F24" s="160"/>
      <c r="G24" s="158">
        <f t="shared" si="0"/>
        <v>0</v>
      </c>
      <c r="H24" s="161" t="s">
        <v>31</v>
      </c>
      <c r="I24" s="4" t="str">
        <f t="shared" si="1"/>
        <v/>
      </c>
      <c r="J24" s="11" t="str">
        <f t="shared" si="2"/>
        <v/>
      </c>
      <c r="L24" s="146">
        <f t="shared" si="3"/>
        <v>0</v>
      </c>
    </row>
    <row r="25" spans="1:12" s="11" customFormat="1" ht="26.4" x14ac:dyDescent="0.25">
      <c r="A25" s="88">
        <v>119</v>
      </c>
      <c r="B25" s="85" t="s">
        <v>160</v>
      </c>
      <c r="C25" s="15" t="s">
        <v>7</v>
      </c>
      <c r="D25" s="49">
        <v>1</v>
      </c>
      <c r="E25" s="103">
        <v>0</v>
      </c>
      <c r="F25" s="160"/>
      <c r="G25" s="158">
        <f t="shared" si="0"/>
        <v>0</v>
      </c>
      <c r="H25" s="161" t="s">
        <v>31</v>
      </c>
      <c r="I25" s="4" t="str">
        <f t="shared" si="1"/>
        <v/>
      </c>
      <c r="J25" s="11" t="str">
        <f t="shared" si="2"/>
        <v/>
      </c>
      <c r="L25" s="146">
        <f t="shared" si="3"/>
        <v>0</v>
      </c>
    </row>
    <row r="26" spans="1:12" s="11" customFormat="1" ht="17.399999999999999" x14ac:dyDescent="0.25">
      <c r="A26" s="88">
        <v>120</v>
      </c>
      <c r="B26" s="85" t="s">
        <v>234</v>
      </c>
      <c r="C26" s="15" t="s">
        <v>7</v>
      </c>
      <c r="D26" s="49">
        <v>1</v>
      </c>
      <c r="E26" s="103">
        <v>0</v>
      </c>
      <c r="F26" s="160"/>
      <c r="G26" s="158">
        <f t="shared" si="0"/>
        <v>0</v>
      </c>
      <c r="H26" s="161" t="s">
        <v>31</v>
      </c>
      <c r="I26" s="4" t="str">
        <f t="shared" si="1"/>
        <v/>
      </c>
      <c r="J26" s="11" t="str">
        <f t="shared" si="2"/>
        <v/>
      </c>
      <c r="L26" s="146">
        <f t="shared" si="3"/>
        <v>0</v>
      </c>
    </row>
    <row r="27" spans="1:12" s="11" customFormat="1" ht="26.4" x14ac:dyDescent="0.25">
      <c r="A27" s="88">
        <v>121</v>
      </c>
      <c r="B27" s="85" t="s">
        <v>8</v>
      </c>
      <c r="C27" s="16" t="s">
        <v>6</v>
      </c>
      <c r="D27" s="49">
        <v>1</v>
      </c>
      <c r="E27" s="103">
        <v>0</v>
      </c>
      <c r="F27" s="160"/>
      <c r="G27" s="158">
        <f t="shared" si="0"/>
        <v>0</v>
      </c>
      <c r="H27" s="161" t="s">
        <v>30</v>
      </c>
      <c r="I27" s="4" t="str">
        <f t="shared" si="1"/>
        <v/>
      </c>
      <c r="J27" s="11" t="str">
        <f t="shared" si="2"/>
        <v/>
      </c>
      <c r="L27" s="146">
        <f t="shared" si="3"/>
        <v>0</v>
      </c>
    </row>
    <row r="28" spans="1:12" s="11" customFormat="1" ht="26.4" x14ac:dyDescent="0.25">
      <c r="A28" s="88">
        <v>122</v>
      </c>
      <c r="B28" s="85" t="s">
        <v>79</v>
      </c>
      <c r="C28" s="16" t="s">
        <v>6</v>
      </c>
      <c r="D28" s="49">
        <v>1</v>
      </c>
      <c r="E28" s="103">
        <v>0</v>
      </c>
      <c r="F28" s="160"/>
      <c r="G28" s="158">
        <f t="shared" si="0"/>
        <v>0</v>
      </c>
      <c r="H28" s="161" t="s">
        <v>31</v>
      </c>
      <c r="I28" s="4" t="str">
        <f t="shared" si="1"/>
        <v/>
      </c>
      <c r="J28" s="11" t="str">
        <f t="shared" si="2"/>
        <v/>
      </c>
      <c r="L28" s="146">
        <f t="shared" si="3"/>
        <v>0</v>
      </c>
    </row>
    <row r="29" spans="1:12" s="11" customFormat="1" ht="17.399999999999999" x14ac:dyDescent="0.25">
      <c r="A29" s="88">
        <v>123</v>
      </c>
      <c r="B29" s="85" t="s">
        <v>97</v>
      </c>
      <c r="C29" s="16" t="s">
        <v>6</v>
      </c>
      <c r="D29" s="49">
        <v>1</v>
      </c>
      <c r="E29" s="103">
        <v>0</v>
      </c>
      <c r="F29" s="160"/>
      <c r="G29" s="158">
        <f t="shared" si="0"/>
        <v>0</v>
      </c>
      <c r="H29" s="161" t="s">
        <v>31</v>
      </c>
      <c r="I29" s="4" t="str">
        <f t="shared" si="1"/>
        <v/>
      </c>
      <c r="J29" s="11" t="str">
        <f t="shared" si="2"/>
        <v/>
      </c>
      <c r="L29" s="146">
        <f t="shared" si="3"/>
        <v>0</v>
      </c>
    </row>
    <row r="30" spans="1:12" s="11" customFormat="1" ht="17.399999999999999" x14ac:dyDescent="0.25">
      <c r="A30" s="88">
        <v>124</v>
      </c>
      <c r="B30" s="85" t="s">
        <v>45</v>
      </c>
      <c r="C30" s="16" t="s">
        <v>6</v>
      </c>
      <c r="D30" s="49">
        <v>1</v>
      </c>
      <c r="E30" s="103">
        <v>0</v>
      </c>
      <c r="F30" s="160"/>
      <c r="G30" s="158">
        <f t="shared" si="0"/>
        <v>0</v>
      </c>
      <c r="H30" s="161" t="s">
        <v>31</v>
      </c>
      <c r="I30" s="4" t="str">
        <f t="shared" si="1"/>
        <v/>
      </c>
      <c r="J30" s="11" t="str">
        <f t="shared" si="2"/>
        <v/>
      </c>
      <c r="L30" s="146">
        <f t="shared" si="3"/>
        <v>0</v>
      </c>
    </row>
    <row r="31" spans="1:12" s="11" customFormat="1" ht="43.5" customHeight="1" x14ac:dyDescent="0.25">
      <c r="A31" s="88">
        <v>125</v>
      </c>
      <c r="B31" s="85" t="s">
        <v>141</v>
      </c>
      <c r="C31" s="16" t="s">
        <v>6</v>
      </c>
      <c r="D31" s="49">
        <v>1</v>
      </c>
      <c r="E31" s="103">
        <v>0</v>
      </c>
      <c r="F31" s="160"/>
      <c r="G31" s="158">
        <f t="shared" si="0"/>
        <v>0</v>
      </c>
      <c r="H31" s="161" t="s">
        <v>31</v>
      </c>
      <c r="I31" s="4" t="str">
        <f t="shared" si="1"/>
        <v/>
      </c>
      <c r="J31" s="11" t="str">
        <f t="shared" si="2"/>
        <v/>
      </c>
      <c r="L31" s="146">
        <f t="shared" si="3"/>
        <v>0</v>
      </c>
    </row>
    <row r="32" spans="1:12" s="11" customFormat="1" ht="18" customHeight="1" x14ac:dyDescent="0.25">
      <c r="A32" s="120">
        <v>126</v>
      </c>
      <c r="B32" s="85" t="s">
        <v>97</v>
      </c>
      <c r="C32" s="16" t="s">
        <v>6</v>
      </c>
      <c r="D32" s="49">
        <v>1</v>
      </c>
      <c r="E32" s="103">
        <v>0</v>
      </c>
      <c r="F32" s="160"/>
      <c r="G32" s="158">
        <f t="shared" ref="G32" si="5">D32*E32</f>
        <v>0</v>
      </c>
      <c r="H32" s="161" t="s">
        <v>31</v>
      </c>
      <c r="I32" s="4" t="str">
        <f t="shared" si="1"/>
        <v/>
      </c>
      <c r="J32" s="11" t="str">
        <f t="shared" si="2"/>
        <v/>
      </c>
      <c r="L32" s="146">
        <f t="shared" si="3"/>
        <v>0</v>
      </c>
    </row>
    <row r="33" spans="1:12" s="11" customFormat="1" ht="18" customHeight="1" x14ac:dyDescent="0.25">
      <c r="A33" s="120">
        <v>127</v>
      </c>
      <c r="B33" s="85" t="s">
        <v>45</v>
      </c>
      <c r="C33" s="16" t="s">
        <v>6</v>
      </c>
      <c r="D33" s="49">
        <v>1</v>
      </c>
      <c r="E33" s="103">
        <v>0</v>
      </c>
      <c r="F33" s="160"/>
      <c r="G33" s="158">
        <f t="shared" ref="G33" si="6">D33*E33</f>
        <v>0</v>
      </c>
      <c r="H33" s="161" t="s">
        <v>31</v>
      </c>
      <c r="I33" s="4" t="str">
        <f t="shared" si="1"/>
        <v/>
      </c>
      <c r="J33" s="11" t="str">
        <f t="shared" si="2"/>
        <v/>
      </c>
      <c r="L33" s="146">
        <f t="shared" si="3"/>
        <v>0</v>
      </c>
    </row>
    <row r="34" spans="1:12" s="11" customFormat="1" ht="45.75" customHeight="1" x14ac:dyDescent="0.25">
      <c r="A34" s="88">
        <v>128</v>
      </c>
      <c r="B34" s="85" t="s">
        <v>161</v>
      </c>
      <c r="C34" s="16" t="s">
        <v>6</v>
      </c>
      <c r="D34" s="49">
        <v>1</v>
      </c>
      <c r="E34" s="103">
        <v>0</v>
      </c>
      <c r="F34" s="160"/>
      <c r="G34" s="158">
        <f t="shared" si="0"/>
        <v>0</v>
      </c>
      <c r="H34" s="161" t="s">
        <v>31</v>
      </c>
      <c r="I34" s="4" t="str">
        <f t="shared" si="1"/>
        <v/>
      </c>
      <c r="J34" s="11" t="str">
        <f t="shared" si="2"/>
        <v/>
      </c>
      <c r="L34" s="146">
        <f t="shared" si="3"/>
        <v>0</v>
      </c>
    </row>
    <row r="35" spans="1:12" s="11" customFormat="1" ht="18" customHeight="1" x14ac:dyDescent="0.25">
      <c r="A35" s="120">
        <v>129</v>
      </c>
      <c r="B35" s="85" t="s">
        <v>97</v>
      </c>
      <c r="C35" s="16" t="s">
        <v>6</v>
      </c>
      <c r="D35" s="49">
        <v>1</v>
      </c>
      <c r="E35" s="103">
        <v>0</v>
      </c>
      <c r="F35" s="160"/>
      <c r="G35" s="158">
        <f t="shared" si="0"/>
        <v>0</v>
      </c>
      <c r="H35" s="161" t="s">
        <v>31</v>
      </c>
      <c r="I35" s="4" t="str">
        <f t="shared" si="1"/>
        <v/>
      </c>
      <c r="J35" s="11" t="str">
        <f t="shared" si="2"/>
        <v/>
      </c>
      <c r="L35" s="146">
        <f t="shared" si="3"/>
        <v>0</v>
      </c>
    </row>
    <row r="36" spans="1:12" s="11" customFormat="1" ht="18" customHeight="1" x14ac:dyDescent="0.25">
      <c r="A36" s="120">
        <v>130</v>
      </c>
      <c r="B36" s="85" t="s">
        <v>45</v>
      </c>
      <c r="C36" s="16" t="s">
        <v>6</v>
      </c>
      <c r="D36" s="49">
        <v>1</v>
      </c>
      <c r="E36" s="103">
        <v>0</v>
      </c>
      <c r="F36" s="160"/>
      <c r="G36" s="158">
        <f t="shared" si="0"/>
        <v>0</v>
      </c>
      <c r="H36" s="161" t="s">
        <v>31</v>
      </c>
      <c r="I36" s="4" t="str">
        <f t="shared" si="1"/>
        <v/>
      </c>
      <c r="J36" s="11" t="str">
        <f t="shared" si="2"/>
        <v/>
      </c>
      <c r="L36" s="146">
        <f t="shared" si="3"/>
        <v>0</v>
      </c>
    </row>
    <row r="37" spans="1:12" s="11" customFormat="1" ht="45.75" customHeight="1" x14ac:dyDescent="0.25">
      <c r="A37" s="88">
        <v>131</v>
      </c>
      <c r="B37" s="85" t="s">
        <v>162</v>
      </c>
      <c r="C37" s="16" t="s">
        <v>6</v>
      </c>
      <c r="D37" s="49">
        <v>1</v>
      </c>
      <c r="E37" s="103">
        <v>0</v>
      </c>
      <c r="F37" s="160"/>
      <c r="G37" s="158">
        <f t="shared" si="0"/>
        <v>0</v>
      </c>
      <c r="H37" s="161" t="s">
        <v>31</v>
      </c>
      <c r="I37" s="4" t="str">
        <f t="shared" si="1"/>
        <v/>
      </c>
      <c r="J37" s="11" t="str">
        <f t="shared" si="2"/>
        <v/>
      </c>
      <c r="L37" s="146">
        <f t="shared" si="3"/>
        <v>0</v>
      </c>
    </row>
    <row r="38" spans="1:12" s="11" customFormat="1" ht="18" customHeight="1" x14ac:dyDescent="0.25">
      <c r="A38" s="120">
        <v>132</v>
      </c>
      <c r="B38" s="85" t="s">
        <v>97</v>
      </c>
      <c r="C38" s="16" t="s">
        <v>6</v>
      </c>
      <c r="D38" s="49">
        <v>1</v>
      </c>
      <c r="E38" s="103">
        <v>0</v>
      </c>
      <c r="F38" s="160"/>
      <c r="G38" s="158">
        <f t="shared" ref="G38:G39" si="7">D38*E38</f>
        <v>0</v>
      </c>
      <c r="H38" s="161" t="s">
        <v>31</v>
      </c>
      <c r="I38" s="4" t="str">
        <f t="shared" si="1"/>
        <v/>
      </c>
      <c r="J38" s="11" t="str">
        <f t="shared" si="2"/>
        <v/>
      </c>
      <c r="L38" s="146">
        <f t="shared" si="3"/>
        <v>0</v>
      </c>
    </row>
    <row r="39" spans="1:12" s="11" customFormat="1" ht="18" customHeight="1" x14ac:dyDescent="0.25">
      <c r="A39" s="120">
        <v>133</v>
      </c>
      <c r="B39" s="85" t="s">
        <v>45</v>
      </c>
      <c r="C39" s="16" t="s">
        <v>6</v>
      </c>
      <c r="D39" s="49">
        <v>1</v>
      </c>
      <c r="E39" s="103">
        <v>0</v>
      </c>
      <c r="F39" s="160"/>
      <c r="G39" s="158">
        <f t="shared" si="7"/>
        <v>0</v>
      </c>
      <c r="H39" s="161" t="s">
        <v>31</v>
      </c>
      <c r="I39" s="4" t="str">
        <f t="shared" si="1"/>
        <v/>
      </c>
      <c r="J39" s="11" t="str">
        <f t="shared" si="2"/>
        <v/>
      </c>
      <c r="L39" s="146">
        <f t="shared" si="3"/>
        <v>0</v>
      </c>
    </row>
    <row r="40" spans="1:12" s="11" customFormat="1" ht="49.5" customHeight="1" x14ac:dyDescent="0.25">
      <c r="A40" s="88">
        <v>134</v>
      </c>
      <c r="B40" s="85" t="s">
        <v>163</v>
      </c>
      <c r="C40" s="16" t="s">
        <v>6</v>
      </c>
      <c r="D40" s="49">
        <v>1</v>
      </c>
      <c r="E40" s="103">
        <v>0</v>
      </c>
      <c r="F40" s="160"/>
      <c r="G40" s="158">
        <f t="shared" si="0"/>
        <v>0</v>
      </c>
      <c r="H40" s="161" t="s">
        <v>31</v>
      </c>
      <c r="I40" s="4" t="str">
        <f t="shared" si="1"/>
        <v/>
      </c>
      <c r="J40" s="11" t="str">
        <f t="shared" si="2"/>
        <v/>
      </c>
      <c r="L40" s="146">
        <f t="shared" si="3"/>
        <v>0</v>
      </c>
    </row>
    <row r="41" spans="1:12" s="11" customFormat="1" ht="18" customHeight="1" x14ac:dyDescent="0.25">
      <c r="A41" s="120">
        <v>135</v>
      </c>
      <c r="B41" s="85" t="s">
        <v>97</v>
      </c>
      <c r="C41" s="16" t="s">
        <v>6</v>
      </c>
      <c r="D41" s="49">
        <v>1</v>
      </c>
      <c r="E41" s="103">
        <v>0</v>
      </c>
      <c r="F41" s="160"/>
      <c r="G41" s="158">
        <f t="shared" si="0"/>
        <v>0</v>
      </c>
      <c r="H41" s="161" t="s">
        <v>31</v>
      </c>
      <c r="I41" s="4" t="str">
        <f t="shared" si="1"/>
        <v/>
      </c>
      <c r="J41" s="11" t="str">
        <f t="shared" si="2"/>
        <v/>
      </c>
      <c r="L41" s="146">
        <f t="shared" si="3"/>
        <v>0</v>
      </c>
    </row>
    <row r="42" spans="1:12" s="11" customFormat="1" ht="18" customHeight="1" x14ac:dyDescent="0.25">
      <c r="A42" s="120">
        <v>136</v>
      </c>
      <c r="B42" s="85" t="s">
        <v>45</v>
      </c>
      <c r="C42" s="16" t="s">
        <v>6</v>
      </c>
      <c r="D42" s="49">
        <v>1</v>
      </c>
      <c r="E42" s="103">
        <v>0</v>
      </c>
      <c r="F42" s="160"/>
      <c r="G42" s="158">
        <f t="shared" si="0"/>
        <v>0</v>
      </c>
      <c r="H42" s="161" t="s">
        <v>31</v>
      </c>
      <c r="I42" s="4" t="str">
        <f t="shared" si="1"/>
        <v/>
      </c>
      <c r="J42" s="11" t="str">
        <f t="shared" si="2"/>
        <v/>
      </c>
      <c r="L42" s="146">
        <f t="shared" si="3"/>
        <v>0</v>
      </c>
    </row>
    <row r="43" spans="1:12" s="11" customFormat="1" ht="48.75" customHeight="1" x14ac:dyDescent="0.25">
      <c r="A43" s="88">
        <v>137</v>
      </c>
      <c r="B43" s="85" t="s">
        <v>164</v>
      </c>
      <c r="C43" s="16" t="s">
        <v>7</v>
      </c>
      <c r="D43" s="49">
        <v>1</v>
      </c>
      <c r="E43" s="103">
        <v>0</v>
      </c>
      <c r="F43" s="160"/>
      <c r="G43" s="158">
        <f t="shared" si="0"/>
        <v>0</v>
      </c>
      <c r="H43" s="161" t="s">
        <v>31</v>
      </c>
      <c r="I43" s="4" t="str">
        <f t="shared" si="1"/>
        <v/>
      </c>
      <c r="J43" s="11" t="str">
        <f t="shared" si="2"/>
        <v/>
      </c>
      <c r="L43" s="146">
        <f t="shared" si="3"/>
        <v>0</v>
      </c>
    </row>
    <row r="44" spans="1:12" s="11" customFormat="1" ht="48" customHeight="1" x14ac:dyDescent="0.25">
      <c r="A44" s="88">
        <v>138</v>
      </c>
      <c r="B44" s="85" t="s">
        <v>165</v>
      </c>
      <c r="C44" s="16" t="s">
        <v>6</v>
      </c>
      <c r="D44" s="49">
        <v>1</v>
      </c>
      <c r="E44" s="103">
        <v>0</v>
      </c>
      <c r="F44" s="160"/>
      <c r="G44" s="158">
        <f t="shared" si="0"/>
        <v>0</v>
      </c>
      <c r="H44" s="161" t="s">
        <v>31</v>
      </c>
      <c r="I44" s="4" t="str">
        <f t="shared" si="1"/>
        <v/>
      </c>
      <c r="J44" s="11" t="str">
        <f t="shared" si="2"/>
        <v/>
      </c>
      <c r="L44" s="146">
        <f t="shared" si="3"/>
        <v>0</v>
      </c>
    </row>
    <row r="45" spans="1:12" s="11" customFormat="1" ht="17.399999999999999" x14ac:dyDescent="0.25">
      <c r="A45" s="88">
        <v>139</v>
      </c>
      <c r="B45" s="85" t="s">
        <v>142</v>
      </c>
      <c r="C45" s="16" t="s">
        <v>6</v>
      </c>
      <c r="D45" s="49">
        <v>1</v>
      </c>
      <c r="E45" s="103">
        <v>0</v>
      </c>
      <c r="F45" s="160"/>
      <c r="G45" s="158">
        <f t="shared" si="0"/>
        <v>0</v>
      </c>
      <c r="H45" s="161" t="s">
        <v>31</v>
      </c>
      <c r="I45" s="4" t="str">
        <f t="shared" si="1"/>
        <v/>
      </c>
      <c r="J45" s="11" t="str">
        <f t="shared" si="2"/>
        <v/>
      </c>
      <c r="L45" s="146">
        <f t="shared" si="3"/>
        <v>0</v>
      </c>
    </row>
    <row r="46" spans="1:12" s="11" customFormat="1" ht="17.399999999999999" x14ac:dyDescent="0.25">
      <c r="A46" s="88">
        <v>140</v>
      </c>
      <c r="B46" s="85" t="s">
        <v>143</v>
      </c>
      <c r="C46" s="16" t="s">
        <v>6</v>
      </c>
      <c r="D46" s="49">
        <v>1</v>
      </c>
      <c r="E46" s="103">
        <v>0</v>
      </c>
      <c r="F46" s="160"/>
      <c r="G46" s="158">
        <f t="shared" si="0"/>
        <v>0</v>
      </c>
      <c r="H46" s="161" t="s">
        <v>31</v>
      </c>
      <c r="I46" s="4" t="str">
        <f t="shared" si="1"/>
        <v/>
      </c>
      <c r="J46" s="11" t="str">
        <f t="shared" si="2"/>
        <v/>
      </c>
      <c r="L46" s="146">
        <f t="shared" si="3"/>
        <v>0</v>
      </c>
    </row>
    <row r="47" spans="1:12" s="11" customFormat="1" ht="17.399999999999999" x14ac:dyDescent="0.25">
      <c r="A47" s="120">
        <v>141</v>
      </c>
      <c r="B47" s="85" t="s">
        <v>61</v>
      </c>
      <c r="C47" s="16" t="s">
        <v>6</v>
      </c>
      <c r="D47" s="49">
        <v>1</v>
      </c>
      <c r="E47" s="103">
        <v>0</v>
      </c>
      <c r="F47" s="160"/>
      <c r="G47" s="158">
        <f t="shared" ref="G47" si="8">D47*E47</f>
        <v>0</v>
      </c>
      <c r="H47" s="161" t="s">
        <v>31</v>
      </c>
      <c r="I47" s="4" t="str">
        <f t="shared" si="1"/>
        <v/>
      </c>
      <c r="J47" s="11" t="str">
        <f t="shared" si="2"/>
        <v/>
      </c>
      <c r="L47" s="146">
        <f t="shared" si="3"/>
        <v>0</v>
      </c>
    </row>
    <row r="48" spans="1:12" s="11" customFormat="1" ht="57" customHeight="1" x14ac:dyDescent="0.25">
      <c r="A48" s="88">
        <v>142</v>
      </c>
      <c r="B48" s="85" t="s">
        <v>22</v>
      </c>
      <c r="C48" s="16" t="s">
        <v>6</v>
      </c>
      <c r="D48" s="49">
        <v>1</v>
      </c>
      <c r="E48" s="103">
        <v>0</v>
      </c>
      <c r="F48" s="160"/>
      <c r="G48" s="158">
        <f t="shared" si="0"/>
        <v>0</v>
      </c>
      <c r="H48" s="161" t="s">
        <v>30</v>
      </c>
      <c r="I48" s="4" t="str">
        <f t="shared" si="1"/>
        <v/>
      </c>
      <c r="J48" s="11" t="str">
        <f t="shared" si="2"/>
        <v/>
      </c>
      <c r="L48" s="146">
        <f t="shared" si="3"/>
        <v>0</v>
      </c>
    </row>
    <row r="49" spans="1:12" s="11" customFormat="1" ht="17.399999999999999" x14ac:dyDescent="0.25">
      <c r="A49" s="88">
        <v>143</v>
      </c>
      <c r="B49" s="85" t="s">
        <v>33</v>
      </c>
      <c r="C49" s="16" t="s">
        <v>6</v>
      </c>
      <c r="D49" s="49">
        <v>1</v>
      </c>
      <c r="E49" s="103">
        <v>0</v>
      </c>
      <c r="F49" s="160"/>
      <c r="G49" s="158">
        <f t="shared" si="0"/>
        <v>0</v>
      </c>
      <c r="H49" s="161" t="s">
        <v>30</v>
      </c>
      <c r="I49" s="4" t="str">
        <f t="shared" si="1"/>
        <v/>
      </c>
      <c r="J49" s="11" t="str">
        <f t="shared" si="2"/>
        <v/>
      </c>
      <c r="L49" s="146">
        <f t="shared" si="3"/>
        <v>0</v>
      </c>
    </row>
    <row r="50" spans="1:12" s="11" customFormat="1" ht="67.5" customHeight="1" x14ac:dyDescent="0.25">
      <c r="A50" s="88">
        <v>144</v>
      </c>
      <c r="B50" s="108" t="s">
        <v>99</v>
      </c>
      <c r="C50" s="16" t="s">
        <v>7</v>
      </c>
      <c r="D50" s="49">
        <v>1</v>
      </c>
      <c r="E50" s="103">
        <v>0</v>
      </c>
      <c r="F50" s="160"/>
      <c r="G50" s="158">
        <f t="shared" si="0"/>
        <v>0</v>
      </c>
      <c r="H50" s="161" t="s">
        <v>30</v>
      </c>
      <c r="I50" s="4" t="str">
        <f t="shared" si="1"/>
        <v/>
      </c>
      <c r="J50" s="11" t="str">
        <f t="shared" si="2"/>
        <v/>
      </c>
      <c r="L50" s="146">
        <f t="shared" si="3"/>
        <v>0</v>
      </c>
    </row>
    <row r="51" spans="1:12" s="11" customFormat="1" ht="166.5" customHeight="1" x14ac:dyDescent="0.25">
      <c r="A51" s="88">
        <v>145</v>
      </c>
      <c r="B51" s="95" t="s">
        <v>153</v>
      </c>
      <c r="C51" s="46" t="s">
        <v>6</v>
      </c>
      <c r="D51" s="49">
        <v>1</v>
      </c>
      <c r="E51" s="103">
        <v>0</v>
      </c>
      <c r="F51" s="162"/>
      <c r="G51" s="158">
        <f t="shared" si="0"/>
        <v>0</v>
      </c>
      <c r="H51" s="161" t="s">
        <v>30</v>
      </c>
      <c r="I51" s="4" t="str">
        <f t="shared" si="1"/>
        <v/>
      </c>
      <c r="J51" s="11" t="str">
        <f t="shared" si="2"/>
        <v/>
      </c>
      <c r="L51" s="146">
        <f t="shared" si="3"/>
        <v>0</v>
      </c>
    </row>
    <row r="52" spans="1:12" s="11" customFormat="1" ht="174.75" customHeight="1" x14ac:dyDescent="0.25">
      <c r="A52" s="88">
        <v>146</v>
      </c>
      <c r="B52" s="95" t="s">
        <v>154</v>
      </c>
      <c r="C52" s="46" t="s">
        <v>6</v>
      </c>
      <c r="D52" s="49">
        <v>1</v>
      </c>
      <c r="E52" s="103">
        <v>0</v>
      </c>
      <c r="F52" s="162"/>
      <c r="G52" s="158">
        <f t="shared" si="0"/>
        <v>0</v>
      </c>
      <c r="H52" s="161" t="s">
        <v>30</v>
      </c>
      <c r="I52" s="4" t="str">
        <f t="shared" si="1"/>
        <v/>
      </c>
      <c r="J52" s="11" t="str">
        <f t="shared" si="2"/>
        <v/>
      </c>
      <c r="L52" s="146">
        <f t="shared" si="3"/>
        <v>0</v>
      </c>
    </row>
    <row r="53" spans="1:12" s="11" customFormat="1" ht="18" customHeight="1" x14ac:dyDescent="0.25">
      <c r="A53" s="120">
        <v>147</v>
      </c>
      <c r="B53" s="143" t="s">
        <v>144</v>
      </c>
      <c r="C53" s="16" t="s">
        <v>7</v>
      </c>
      <c r="D53" s="49">
        <v>1</v>
      </c>
      <c r="E53" s="103">
        <v>0</v>
      </c>
      <c r="F53" s="160"/>
      <c r="G53" s="158">
        <f t="shared" ref="G53:G54" si="9">D53*E53</f>
        <v>0</v>
      </c>
      <c r="H53" s="161" t="s">
        <v>31</v>
      </c>
      <c r="I53" s="4" t="str">
        <f t="shared" si="1"/>
        <v/>
      </c>
      <c r="J53" s="11" t="str">
        <f t="shared" si="2"/>
        <v/>
      </c>
      <c r="L53" s="146">
        <f t="shared" si="3"/>
        <v>0</v>
      </c>
    </row>
    <row r="54" spans="1:12" s="11" customFormat="1" ht="18" customHeight="1" x14ac:dyDescent="0.25">
      <c r="A54" s="88">
        <v>148</v>
      </c>
      <c r="B54" s="85" t="s">
        <v>145</v>
      </c>
      <c r="C54" s="16" t="s">
        <v>7</v>
      </c>
      <c r="D54" s="49">
        <v>1</v>
      </c>
      <c r="E54" s="103">
        <v>0</v>
      </c>
      <c r="F54" s="160"/>
      <c r="G54" s="158">
        <f t="shared" si="9"/>
        <v>0</v>
      </c>
      <c r="H54" s="161" t="s">
        <v>31</v>
      </c>
      <c r="I54" s="4" t="str">
        <f t="shared" si="1"/>
        <v/>
      </c>
      <c r="J54" s="11" t="str">
        <f t="shared" si="2"/>
        <v/>
      </c>
      <c r="L54" s="146">
        <f t="shared" si="3"/>
        <v>0</v>
      </c>
    </row>
    <row r="55" spans="1:12" s="11" customFormat="1" ht="18" customHeight="1" x14ac:dyDescent="0.25">
      <c r="A55" s="120">
        <v>149</v>
      </c>
      <c r="B55" s="121" t="s">
        <v>146</v>
      </c>
      <c r="C55" s="16" t="s">
        <v>7</v>
      </c>
      <c r="D55" s="49">
        <v>1</v>
      </c>
      <c r="E55" s="103">
        <v>0</v>
      </c>
      <c r="F55" s="160"/>
      <c r="G55" s="158">
        <f t="shared" ref="G55" si="10">D55*E55</f>
        <v>0</v>
      </c>
      <c r="H55" s="161" t="s">
        <v>31</v>
      </c>
      <c r="I55" s="4" t="str">
        <f t="shared" si="1"/>
        <v/>
      </c>
      <c r="J55" s="11" t="str">
        <f t="shared" si="2"/>
        <v/>
      </c>
      <c r="L55" s="146">
        <f t="shared" si="3"/>
        <v>0</v>
      </c>
    </row>
    <row r="56" spans="1:12" s="11" customFormat="1" ht="17.399999999999999" x14ac:dyDescent="0.25">
      <c r="A56" s="88">
        <v>150</v>
      </c>
      <c r="B56" s="97" t="s">
        <v>166</v>
      </c>
      <c r="C56" s="82" t="s">
        <v>7</v>
      </c>
      <c r="D56" s="49">
        <v>1</v>
      </c>
      <c r="E56" s="103">
        <v>0</v>
      </c>
      <c r="F56" s="160"/>
      <c r="G56" s="158">
        <f t="shared" si="0"/>
        <v>0</v>
      </c>
      <c r="H56" s="161" t="s">
        <v>31</v>
      </c>
      <c r="I56" s="4" t="str">
        <f t="shared" si="1"/>
        <v/>
      </c>
      <c r="J56" s="11" t="str">
        <f t="shared" si="2"/>
        <v/>
      </c>
      <c r="L56" s="146">
        <f t="shared" si="3"/>
        <v>0</v>
      </c>
    </row>
    <row r="57" spans="1:12" s="11" customFormat="1" ht="26.4" x14ac:dyDescent="0.25">
      <c r="A57" s="88">
        <v>151</v>
      </c>
      <c r="B57" s="98" t="s">
        <v>169</v>
      </c>
      <c r="C57" s="82" t="s">
        <v>7</v>
      </c>
      <c r="D57" s="49">
        <v>1</v>
      </c>
      <c r="E57" s="103">
        <v>0</v>
      </c>
      <c r="F57" s="160"/>
      <c r="G57" s="158">
        <f t="shared" si="0"/>
        <v>0</v>
      </c>
      <c r="H57" s="161" t="s">
        <v>31</v>
      </c>
      <c r="I57" s="4" t="str">
        <f t="shared" si="1"/>
        <v/>
      </c>
      <c r="J57" s="11" t="str">
        <f t="shared" si="2"/>
        <v/>
      </c>
      <c r="L57" s="146">
        <f t="shared" si="3"/>
        <v>0</v>
      </c>
    </row>
    <row r="58" spans="1:12" s="11" customFormat="1" ht="26.4" x14ac:dyDescent="0.25">
      <c r="A58" s="88">
        <v>152</v>
      </c>
      <c r="B58" s="85" t="s">
        <v>167</v>
      </c>
      <c r="C58" s="16" t="s">
        <v>7</v>
      </c>
      <c r="D58" s="49">
        <v>1</v>
      </c>
      <c r="E58" s="103">
        <v>0</v>
      </c>
      <c r="F58" s="160"/>
      <c r="G58" s="158">
        <f t="shared" si="0"/>
        <v>0</v>
      </c>
      <c r="H58" s="161" t="s">
        <v>31</v>
      </c>
      <c r="I58" s="4" t="str">
        <f t="shared" si="1"/>
        <v/>
      </c>
      <c r="J58" s="11" t="str">
        <f t="shared" si="2"/>
        <v/>
      </c>
      <c r="L58" s="146">
        <f t="shared" si="3"/>
        <v>0</v>
      </c>
    </row>
    <row r="59" spans="1:12" s="11" customFormat="1" ht="17.399999999999999" x14ac:dyDescent="0.25">
      <c r="A59" s="88">
        <v>153</v>
      </c>
      <c r="B59" s="85" t="s">
        <v>168</v>
      </c>
      <c r="C59" s="16" t="s">
        <v>7</v>
      </c>
      <c r="D59" s="49">
        <v>1</v>
      </c>
      <c r="E59" s="103">
        <v>0</v>
      </c>
      <c r="F59" s="160"/>
      <c r="G59" s="158">
        <f t="shared" si="0"/>
        <v>0</v>
      </c>
      <c r="H59" s="161" t="s">
        <v>31</v>
      </c>
      <c r="I59" s="4" t="str">
        <f t="shared" si="1"/>
        <v/>
      </c>
      <c r="J59" s="11" t="str">
        <f t="shared" si="2"/>
        <v/>
      </c>
      <c r="L59" s="146">
        <f t="shared" si="3"/>
        <v>0</v>
      </c>
    </row>
    <row r="60" spans="1:12" s="11" customFormat="1" ht="26.4" x14ac:dyDescent="0.25">
      <c r="A60" s="88">
        <v>154</v>
      </c>
      <c r="B60" s="85" t="s">
        <v>170</v>
      </c>
      <c r="C60" s="16" t="s">
        <v>7</v>
      </c>
      <c r="D60" s="49">
        <v>1</v>
      </c>
      <c r="E60" s="103">
        <v>0</v>
      </c>
      <c r="F60" s="160"/>
      <c r="G60" s="158">
        <f t="shared" si="0"/>
        <v>0</v>
      </c>
      <c r="H60" s="161" t="s">
        <v>31</v>
      </c>
      <c r="I60" s="4" t="str">
        <f t="shared" si="1"/>
        <v/>
      </c>
      <c r="J60" s="11" t="str">
        <f t="shared" si="2"/>
        <v/>
      </c>
      <c r="L60" s="146">
        <f t="shared" si="3"/>
        <v>0</v>
      </c>
    </row>
    <row r="61" spans="1:12" s="11" customFormat="1" ht="26.4" x14ac:dyDescent="0.25">
      <c r="A61" s="88">
        <v>155</v>
      </c>
      <c r="B61" s="98" t="s">
        <v>171</v>
      </c>
      <c r="C61" s="16" t="s">
        <v>4</v>
      </c>
      <c r="D61" s="49">
        <v>1</v>
      </c>
      <c r="E61" s="103">
        <v>0</v>
      </c>
      <c r="F61" s="160"/>
      <c r="G61" s="158">
        <f t="shared" si="0"/>
        <v>0</v>
      </c>
      <c r="H61" s="161" t="s">
        <v>30</v>
      </c>
      <c r="I61" s="4" t="str">
        <f t="shared" si="1"/>
        <v/>
      </c>
      <c r="J61" s="11" t="str">
        <f t="shared" si="2"/>
        <v/>
      </c>
      <c r="L61" s="146">
        <f t="shared" si="3"/>
        <v>0</v>
      </c>
    </row>
    <row r="62" spans="1:12" s="11" customFormat="1" ht="17.399999999999999" x14ac:dyDescent="0.25">
      <c r="A62" s="88">
        <v>156</v>
      </c>
      <c r="B62" s="85" t="s">
        <v>172</v>
      </c>
      <c r="C62" s="16" t="s">
        <v>7</v>
      </c>
      <c r="D62" s="49">
        <v>1</v>
      </c>
      <c r="E62" s="103">
        <v>0</v>
      </c>
      <c r="F62" s="160"/>
      <c r="G62" s="158">
        <f t="shared" si="0"/>
        <v>0</v>
      </c>
      <c r="H62" s="161" t="s">
        <v>31</v>
      </c>
      <c r="I62" s="4" t="str">
        <f t="shared" si="1"/>
        <v/>
      </c>
      <c r="J62" s="11" t="str">
        <f t="shared" si="2"/>
        <v/>
      </c>
      <c r="L62" s="146">
        <f t="shared" si="3"/>
        <v>0</v>
      </c>
    </row>
    <row r="63" spans="1:12" s="11" customFormat="1" ht="143.25" customHeight="1" x14ac:dyDescent="0.25">
      <c r="A63" s="88">
        <v>157</v>
      </c>
      <c r="B63" s="202" t="s">
        <v>101</v>
      </c>
      <c r="C63" s="16" t="s">
        <v>7</v>
      </c>
      <c r="D63" s="49">
        <v>1</v>
      </c>
      <c r="E63" s="103">
        <v>0</v>
      </c>
      <c r="F63" s="160"/>
      <c r="G63" s="158">
        <f t="shared" si="0"/>
        <v>0</v>
      </c>
      <c r="H63" s="161" t="s">
        <v>30</v>
      </c>
      <c r="I63" s="4" t="str">
        <f t="shared" si="1"/>
        <v/>
      </c>
      <c r="J63" s="11" t="str">
        <f t="shared" si="2"/>
        <v/>
      </c>
      <c r="L63" s="146">
        <f t="shared" si="3"/>
        <v>0</v>
      </c>
    </row>
    <row r="64" spans="1:12" s="11" customFormat="1" ht="138.75" customHeight="1" x14ac:dyDescent="0.25">
      <c r="A64" s="88">
        <v>158</v>
      </c>
      <c r="B64" s="202" t="s">
        <v>100</v>
      </c>
      <c r="C64" s="16" t="s">
        <v>7</v>
      </c>
      <c r="D64" s="49">
        <v>1</v>
      </c>
      <c r="E64" s="103">
        <v>0</v>
      </c>
      <c r="F64" s="160"/>
      <c r="G64" s="158">
        <f t="shared" si="0"/>
        <v>0</v>
      </c>
      <c r="H64" s="161" t="s">
        <v>30</v>
      </c>
      <c r="I64" s="4" t="str">
        <f t="shared" si="1"/>
        <v/>
      </c>
      <c r="J64" s="11" t="str">
        <f t="shared" si="2"/>
        <v/>
      </c>
      <c r="L64" s="146">
        <f t="shared" si="3"/>
        <v>0</v>
      </c>
    </row>
    <row r="65" spans="1:12" s="11" customFormat="1" ht="17.399999999999999" x14ac:dyDescent="0.25">
      <c r="A65" s="88">
        <v>159</v>
      </c>
      <c r="B65" s="95" t="s">
        <v>240</v>
      </c>
      <c r="C65" s="46" t="s">
        <v>4</v>
      </c>
      <c r="D65" s="49">
        <v>1</v>
      </c>
      <c r="E65" s="103">
        <v>0</v>
      </c>
      <c r="F65" s="160"/>
      <c r="G65" s="158">
        <f t="shared" si="0"/>
        <v>0</v>
      </c>
      <c r="H65" s="161" t="s">
        <v>31</v>
      </c>
      <c r="I65" s="4" t="str">
        <f t="shared" si="1"/>
        <v/>
      </c>
      <c r="J65" s="11" t="str">
        <f t="shared" si="2"/>
        <v/>
      </c>
      <c r="L65" s="146">
        <f t="shared" si="3"/>
        <v>0</v>
      </c>
    </row>
    <row r="66" spans="1:12" s="11" customFormat="1" ht="17.399999999999999" x14ac:dyDescent="0.25">
      <c r="A66" s="88">
        <v>160</v>
      </c>
      <c r="B66" s="85" t="s">
        <v>173</v>
      </c>
      <c r="C66" s="16" t="s">
        <v>7</v>
      </c>
      <c r="D66" s="49">
        <v>1</v>
      </c>
      <c r="E66" s="103">
        <v>0</v>
      </c>
      <c r="F66" s="160"/>
      <c r="G66" s="158">
        <f t="shared" si="0"/>
        <v>0</v>
      </c>
      <c r="H66" s="161" t="s">
        <v>31</v>
      </c>
      <c r="I66" s="4" t="str">
        <f t="shared" si="1"/>
        <v/>
      </c>
      <c r="J66" s="11" t="str">
        <f t="shared" si="2"/>
        <v/>
      </c>
      <c r="L66" s="146">
        <f t="shared" si="3"/>
        <v>0</v>
      </c>
    </row>
    <row r="67" spans="1:12" s="11" customFormat="1" ht="17.399999999999999" x14ac:dyDescent="0.25">
      <c r="A67" s="88">
        <v>161</v>
      </c>
      <c r="B67" s="85" t="s">
        <v>174</v>
      </c>
      <c r="C67" s="16" t="s">
        <v>7</v>
      </c>
      <c r="D67" s="49">
        <v>1</v>
      </c>
      <c r="E67" s="103">
        <v>0</v>
      </c>
      <c r="F67" s="160"/>
      <c r="G67" s="158">
        <f t="shared" si="0"/>
        <v>0</v>
      </c>
      <c r="H67" s="161" t="s">
        <v>30</v>
      </c>
      <c r="I67" s="4" t="str">
        <f t="shared" si="1"/>
        <v/>
      </c>
      <c r="J67" s="11" t="str">
        <f t="shared" si="2"/>
        <v/>
      </c>
      <c r="L67" s="146">
        <f t="shared" si="3"/>
        <v>0</v>
      </c>
    </row>
    <row r="68" spans="1:12" s="11" customFormat="1" ht="17.399999999999999" x14ac:dyDescent="0.25">
      <c r="A68" s="88">
        <v>162</v>
      </c>
      <c r="B68" s="85" t="s">
        <v>20</v>
      </c>
      <c r="C68" s="16" t="s">
        <v>7</v>
      </c>
      <c r="D68" s="49">
        <v>1</v>
      </c>
      <c r="E68" s="103">
        <v>0</v>
      </c>
      <c r="F68" s="160"/>
      <c r="G68" s="158">
        <f t="shared" si="0"/>
        <v>0</v>
      </c>
      <c r="H68" s="161" t="s">
        <v>30</v>
      </c>
      <c r="I68" s="4" t="str">
        <f t="shared" si="1"/>
        <v/>
      </c>
      <c r="J68" s="11" t="str">
        <f t="shared" si="2"/>
        <v/>
      </c>
      <c r="L68" s="146">
        <f t="shared" si="3"/>
        <v>0</v>
      </c>
    </row>
    <row r="69" spans="1:12" s="11" customFormat="1" ht="84" customHeight="1" x14ac:dyDescent="0.25">
      <c r="A69" s="109">
        <v>163</v>
      </c>
      <c r="B69" s="85" t="s">
        <v>102</v>
      </c>
      <c r="C69" s="16" t="s">
        <v>7</v>
      </c>
      <c r="D69" s="49">
        <v>1</v>
      </c>
      <c r="E69" s="103">
        <v>0</v>
      </c>
      <c r="F69" s="163"/>
      <c r="G69" s="158">
        <f t="shared" si="0"/>
        <v>0</v>
      </c>
      <c r="H69" s="164" t="s">
        <v>31</v>
      </c>
      <c r="I69" s="4" t="str">
        <f t="shared" si="1"/>
        <v/>
      </c>
      <c r="J69" s="11" t="str">
        <f t="shared" si="2"/>
        <v/>
      </c>
      <c r="L69" s="146">
        <f t="shared" si="3"/>
        <v>0</v>
      </c>
    </row>
    <row r="70" spans="1:12" s="11" customFormat="1" ht="29.25" customHeight="1" x14ac:dyDescent="0.25">
      <c r="A70" s="109">
        <v>164</v>
      </c>
      <c r="B70" s="110" t="s">
        <v>21</v>
      </c>
      <c r="C70" s="46" t="s">
        <v>13</v>
      </c>
      <c r="D70" s="49">
        <v>1</v>
      </c>
      <c r="E70" s="103">
        <v>0</v>
      </c>
      <c r="F70" s="163"/>
      <c r="G70" s="158">
        <f t="shared" si="0"/>
        <v>0</v>
      </c>
      <c r="H70" s="164" t="s">
        <v>31</v>
      </c>
      <c r="I70" s="4" t="str">
        <f t="shared" si="1"/>
        <v/>
      </c>
      <c r="J70" s="11" t="str">
        <f t="shared" si="2"/>
        <v/>
      </c>
      <c r="L70" s="146">
        <f t="shared" si="3"/>
        <v>0</v>
      </c>
    </row>
    <row r="71" spans="1:12" s="11" customFormat="1" ht="186" customHeight="1" x14ac:dyDescent="0.25">
      <c r="A71" s="109">
        <v>165</v>
      </c>
      <c r="B71" s="110" t="s">
        <v>175</v>
      </c>
      <c r="C71" s="16" t="s">
        <v>7</v>
      </c>
      <c r="D71" s="49">
        <v>1</v>
      </c>
      <c r="E71" s="103">
        <v>0</v>
      </c>
      <c r="F71" s="163"/>
      <c r="G71" s="158">
        <f t="shared" si="0"/>
        <v>0</v>
      </c>
      <c r="H71" s="164" t="s">
        <v>30</v>
      </c>
      <c r="I71" s="4" t="str">
        <f t="shared" si="1"/>
        <v/>
      </c>
      <c r="J71" s="11" t="str">
        <f t="shared" si="2"/>
        <v/>
      </c>
      <c r="L71" s="146">
        <f t="shared" si="3"/>
        <v>0</v>
      </c>
    </row>
    <row r="72" spans="1:12" s="11" customFormat="1" ht="195" customHeight="1" x14ac:dyDescent="0.25">
      <c r="A72" s="109">
        <v>166</v>
      </c>
      <c r="B72" s="110" t="s">
        <v>235</v>
      </c>
      <c r="C72" s="16" t="s">
        <v>7</v>
      </c>
      <c r="D72" s="49">
        <v>1</v>
      </c>
      <c r="E72" s="103">
        <v>0</v>
      </c>
      <c r="F72" s="163"/>
      <c r="G72" s="158">
        <f t="shared" ref="G72" si="11">D72*E72</f>
        <v>0</v>
      </c>
      <c r="H72" s="164" t="s">
        <v>30</v>
      </c>
      <c r="I72" s="4" t="str">
        <f t="shared" ref="I72:I135" si="12">IF(ISBLANK(F72),(IF(AND(ISNUMBER(E72),E72&lt;&gt;""),"","Vyplňte")),(IF(AND(ISNUMBER(E72),E72&lt;&gt;"",E72&lt;=F72),"","Vyplňte")))</f>
        <v/>
      </c>
      <c r="J72" s="11" t="str">
        <f t="shared" ref="J72:J135" si="13">IF(AND(E72&gt;F72,F72&lt;&gt;0),"nesprávná hodnota","")</f>
        <v/>
      </c>
      <c r="L72" s="146">
        <f t="shared" ref="L72:L135" si="14">IF(I72="Vyplňte",1,0)</f>
        <v>0</v>
      </c>
    </row>
    <row r="73" spans="1:12" s="11" customFormat="1" ht="202.5" customHeight="1" x14ac:dyDescent="0.25">
      <c r="A73" s="109">
        <v>167</v>
      </c>
      <c r="B73" s="110" t="s">
        <v>236</v>
      </c>
      <c r="C73" s="16" t="s">
        <v>7</v>
      </c>
      <c r="D73" s="49">
        <v>1</v>
      </c>
      <c r="E73" s="103">
        <v>0</v>
      </c>
      <c r="F73" s="163"/>
      <c r="G73" s="158">
        <f t="shared" si="0"/>
        <v>0</v>
      </c>
      <c r="H73" s="164" t="s">
        <v>30</v>
      </c>
      <c r="I73" s="4" t="str">
        <f t="shared" si="12"/>
        <v/>
      </c>
      <c r="J73" s="11" t="str">
        <f t="shared" si="13"/>
        <v/>
      </c>
      <c r="L73" s="146">
        <f t="shared" si="14"/>
        <v>0</v>
      </c>
    </row>
    <row r="74" spans="1:12" s="11" customFormat="1" ht="202.5" customHeight="1" x14ac:dyDescent="0.25">
      <c r="A74" s="109">
        <v>168</v>
      </c>
      <c r="B74" s="110" t="s">
        <v>237</v>
      </c>
      <c r="C74" s="144" t="s">
        <v>7</v>
      </c>
      <c r="D74" s="138">
        <v>1</v>
      </c>
      <c r="E74" s="103">
        <v>0</v>
      </c>
      <c r="F74" s="163" t="s">
        <v>152</v>
      </c>
      <c r="G74" s="165">
        <f t="shared" si="0"/>
        <v>0</v>
      </c>
      <c r="H74" s="164" t="s">
        <v>31</v>
      </c>
      <c r="I74" s="4" t="str">
        <f t="shared" si="12"/>
        <v/>
      </c>
      <c r="J74" s="11" t="str">
        <f t="shared" si="13"/>
        <v/>
      </c>
      <c r="L74" s="146">
        <f t="shared" si="14"/>
        <v>0</v>
      </c>
    </row>
    <row r="75" spans="1:12" s="11" customFormat="1" ht="63" customHeight="1" thickBot="1" x14ac:dyDescent="0.3">
      <c r="A75" s="89">
        <v>169</v>
      </c>
      <c r="B75" s="90" t="s">
        <v>238</v>
      </c>
      <c r="C75" s="203" t="s">
        <v>7</v>
      </c>
      <c r="D75" s="91">
        <v>1</v>
      </c>
      <c r="E75" s="147">
        <v>0</v>
      </c>
      <c r="F75" s="166"/>
      <c r="G75" s="167">
        <f t="shared" si="0"/>
        <v>0</v>
      </c>
      <c r="H75" s="168" t="s">
        <v>30</v>
      </c>
      <c r="I75" s="4" t="str">
        <f t="shared" si="12"/>
        <v/>
      </c>
      <c r="J75" s="11" t="str">
        <f t="shared" si="13"/>
        <v/>
      </c>
      <c r="L75" s="146">
        <f t="shared" si="14"/>
        <v>0</v>
      </c>
    </row>
    <row r="76" spans="1:12" s="11" customFormat="1" ht="17.399999999999999" x14ac:dyDescent="0.25">
      <c r="A76" s="8"/>
      <c r="B76" s="23"/>
      <c r="C76" s="8"/>
      <c r="D76" s="24"/>
      <c r="E76" s="64"/>
      <c r="F76" s="64"/>
      <c r="G76" s="65"/>
      <c r="H76" s="25"/>
      <c r="I76" s="4"/>
      <c r="L76" s="146"/>
    </row>
    <row r="77" spans="1:12" s="11" customFormat="1" ht="18" thickBot="1" x14ac:dyDescent="0.3">
      <c r="A77" s="8"/>
      <c r="B77" s="32" t="s">
        <v>62</v>
      </c>
      <c r="C77" s="8"/>
      <c r="D77" s="24"/>
      <c r="E77" s="64"/>
      <c r="F77" s="64"/>
      <c r="G77" s="67"/>
      <c r="H77" s="25"/>
      <c r="I77" s="4"/>
      <c r="L77" s="146"/>
    </row>
    <row r="78" spans="1:12" s="11" customFormat="1" ht="219" customHeight="1" x14ac:dyDescent="0.25">
      <c r="A78" s="86">
        <v>201</v>
      </c>
      <c r="B78" s="111" t="s">
        <v>103</v>
      </c>
      <c r="C78" s="204" t="s">
        <v>4</v>
      </c>
      <c r="D78" s="48">
        <v>1</v>
      </c>
      <c r="E78" s="92">
        <v>0</v>
      </c>
      <c r="F78" s="169"/>
      <c r="G78" s="170">
        <f t="shared" ref="G78:G118" si="15">D78*E78</f>
        <v>0</v>
      </c>
      <c r="H78" s="171" t="s">
        <v>31</v>
      </c>
      <c r="I78" s="4" t="str">
        <f t="shared" si="12"/>
        <v/>
      </c>
      <c r="J78" s="11" t="str">
        <f t="shared" si="13"/>
        <v/>
      </c>
      <c r="L78" s="146">
        <f t="shared" si="14"/>
        <v>0</v>
      </c>
    </row>
    <row r="79" spans="1:12" s="11" customFormat="1" ht="219" customHeight="1" x14ac:dyDescent="0.25">
      <c r="A79" s="88">
        <v>202</v>
      </c>
      <c r="B79" s="113" t="s">
        <v>239</v>
      </c>
      <c r="C79" s="46" t="s">
        <v>4</v>
      </c>
      <c r="D79" s="49">
        <v>1</v>
      </c>
      <c r="E79" s="148">
        <v>0</v>
      </c>
      <c r="F79" s="160"/>
      <c r="G79" s="158">
        <f t="shared" ref="G79" si="16">D79*E79</f>
        <v>0</v>
      </c>
      <c r="H79" s="161" t="s">
        <v>30</v>
      </c>
      <c r="I79" s="4" t="str">
        <f t="shared" si="12"/>
        <v/>
      </c>
      <c r="J79" s="11" t="str">
        <f t="shared" si="13"/>
        <v/>
      </c>
      <c r="L79" s="146">
        <f t="shared" si="14"/>
        <v>0</v>
      </c>
    </row>
    <row r="80" spans="1:12" s="11" customFormat="1" ht="26.4" x14ac:dyDescent="0.25">
      <c r="A80" s="88">
        <v>203</v>
      </c>
      <c r="B80" s="85" t="s">
        <v>176</v>
      </c>
      <c r="C80" s="16" t="s">
        <v>6</v>
      </c>
      <c r="D80" s="49">
        <v>1</v>
      </c>
      <c r="E80" s="148">
        <v>0</v>
      </c>
      <c r="F80" s="160"/>
      <c r="G80" s="158">
        <f t="shared" si="15"/>
        <v>0</v>
      </c>
      <c r="H80" s="161" t="s">
        <v>31</v>
      </c>
      <c r="I80" s="4" t="str">
        <f t="shared" si="12"/>
        <v/>
      </c>
      <c r="J80" s="11" t="str">
        <f t="shared" si="13"/>
        <v/>
      </c>
      <c r="L80" s="146">
        <f t="shared" si="14"/>
        <v>0</v>
      </c>
    </row>
    <row r="81" spans="1:12" s="11" customFormat="1" ht="58.5" customHeight="1" x14ac:dyDescent="0.25">
      <c r="A81" s="88">
        <v>204</v>
      </c>
      <c r="B81" s="85" t="s">
        <v>177</v>
      </c>
      <c r="C81" s="16" t="s">
        <v>4</v>
      </c>
      <c r="D81" s="49">
        <v>1</v>
      </c>
      <c r="E81" s="148">
        <v>0</v>
      </c>
      <c r="F81" s="160"/>
      <c r="G81" s="158">
        <f t="shared" si="15"/>
        <v>0</v>
      </c>
      <c r="H81" s="161" t="s">
        <v>30</v>
      </c>
      <c r="I81" s="4" t="str">
        <f t="shared" si="12"/>
        <v/>
      </c>
      <c r="J81" s="11" t="str">
        <f t="shared" si="13"/>
        <v/>
      </c>
      <c r="L81" s="146">
        <f t="shared" si="14"/>
        <v>0</v>
      </c>
    </row>
    <row r="82" spans="1:12" s="11" customFormat="1" ht="17.399999999999999" x14ac:dyDescent="0.25">
      <c r="A82" s="88">
        <v>205</v>
      </c>
      <c r="B82" s="85" t="s">
        <v>34</v>
      </c>
      <c r="C82" s="16" t="s">
        <v>4</v>
      </c>
      <c r="D82" s="49">
        <v>1</v>
      </c>
      <c r="E82" s="119">
        <v>0</v>
      </c>
      <c r="F82" s="160"/>
      <c r="G82" s="158">
        <f t="shared" si="15"/>
        <v>0</v>
      </c>
      <c r="H82" s="161" t="s">
        <v>30</v>
      </c>
      <c r="I82" s="4" t="str">
        <f t="shared" si="12"/>
        <v/>
      </c>
      <c r="J82" s="11" t="str">
        <f t="shared" si="13"/>
        <v/>
      </c>
      <c r="L82" s="146">
        <f t="shared" si="14"/>
        <v>0</v>
      </c>
    </row>
    <row r="83" spans="1:12" s="11" customFormat="1" ht="17.399999999999999" x14ac:dyDescent="0.25">
      <c r="A83" s="88">
        <v>206</v>
      </c>
      <c r="B83" s="85" t="s">
        <v>5</v>
      </c>
      <c r="C83" s="16" t="s">
        <v>4</v>
      </c>
      <c r="D83" s="49">
        <v>1</v>
      </c>
      <c r="E83" s="119">
        <v>0</v>
      </c>
      <c r="F83" s="160"/>
      <c r="G83" s="158">
        <f t="shared" si="15"/>
        <v>0</v>
      </c>
      <c r="H83" s="161" t="s">
        <v>30</v>
      </c>
      <c r="I83" s="4" t="str">
        <f t="shared" si="12"/>
        <v/>
      </c>
      <c r="J83" s="11" t="str">
        <f t="shared" si="13"/>
        <v/>
      </c>
      <c r="L83" s="146">
        <f t="shared" si="14"/>
        <v>0</v>
      </c>
    </row>
    <row r="84" spans="1:12" s="11" customFormat="1" ht="173.25" customHeight="1" x14ac:dyDescent="0.25">
      <c r="A84" s="88">
        <v>207</v>
      </c>
      <c r="B84" s="85" t="s">
        <v>178</v>
      </c>
      <c r="C84" s="16" t="s">
        <v>6</v>
      </c>
      <c r="D84" s="49">
        <v>1</v>
      </c>
      <c r="E84" s="119">
        <v>0</v>
      </c>
      <c r="F84" s="160"/>
      <c r="G84" s="158">
        <f t="shared" si="15"/>
        <v>0</v>
      </c>
      <c r="H84" s="161" t="s">
        <v>30</v>
      </c>
      <c r="I84" s="4" t="str">
        <f t="shared" si="12"/>
        <v/>
      </c>
      <c r="J84" s="11" t="str">
        <f t="shared" si="13"/>
        <v/>
      </c>
      <c r="L84" s="146">
        <f t="shared" si="14"/>
        <v>0</v>
      </c>
    </row>
    <row r="85" spans="1:12" s="11" customFormat="1" ht="17.399999999999999" x14ac:dyDescent="0.25">
      <c r="A85" s="88">
        <v>208</v>
      </c>
      <c r="B85" s="85" t="s">
        <v>63</v>
      </c>
      <c r="C85" s="16" t="s">
        <v>6</v>
      </c>
      <c r="D85" s="49">
        <v>1</v>
      </c>
      <c r="E85" s="119">
        <v>0</v>
      </c>
      <c r="F85" s="160"/>
      <c r="G85" s="158">
        <f t="shared" si="15"/>
        <v>0</v>
      </c>
      <c r="H85" s="161" t="s">
        <v>30</v>
      </c>
      <c r="I85" s="4" t="str">
        <f t="shared" si="12"/>
        <v/>
      </c>
      <c r="J85" s="11" t="str">
        <f t="shared" si="13"/>
        <v/>
      </c>
      <c r="L85" s="146">
        <f t="shared" si="14"/>
        <v>0</v>
      </c>
    </row>
    <row r="86" spans="1:12" s="47" customFormat="1" ht="17.399999999999999" x14ac:dyDescent="0.25">
      <c r="A86" s="88">
        <v>209</v>
      </c>
      <c r="B86" s="95" t="s">
        <v>64</v>
      </c>
      <c r="C86" s="46" t="s">
        <v>6</v>
      </c>
      <c r="D86" s="96">
        <v>1</v>
      </c>
      <c r="E86" s="148">
        <v>0</v>
      </c>
      <c r="F86" s="160"/>
      <c r="G86" s="158">
        <f t="shared" si="15"/>
        <v>0</v>
      </c>
      <c r="H86" s="161" t="s">
        <v>30</v>
      </c>
      <c r="I86" s="4" t="str">
        <f t="shared" si="12"/>
        <v/>
      </c>
      <c r="J86" s="11" t="str">
        <f t="shared" si="13"/>
        <v/>
      </c>
      <c r="K86" s="11"/>
      <c r="L86" s="146">
        <f t="shared" si="14"/>
        <v>0</v>
      </c>
    </row>
    <row r="87" spans="1:12" s="11" customFormat="1" ht="126.75" customHeight="1" x14ac:dyDescent="0.25">
      <c r="A87" s="88">
        <v>210</v>
      </c>
      <c r="B87" s="85" t="s">
        <v>179</v>
      </c>
      <c r="C87" s="16" t="s">
        <v>6</v>
      </c>
      <c r="D87" s="49">
        <v>1</v>
      </c>
      <c r="E87" s="148">
        <v>0</v>
      </c>
      <c r="F87" s="160"/>
      <c r="G87" s="158">
        <f t="shared" si="15"/>
        <v>0</v>
      </c>
      <c r="H87" s="161" t="s">
        <v>30</v>
      </c>
      <c r="I87" s="4" t="str">
        <f t="shared" si="12"/>
        <v/>
      </c>
      <c r="J87" s="11" t="str">
        <f t="shared" si="13"/>
        <v/>
      </c>
      <c r="L87" s="146">
        <f t="shared" si="14"/>
        <v>0</v>
      </c>
    </row>
    <row r="88" spans="1:12" s="11" customFormat="1" ht="17.399999999999999" x14ac:dyDescent="0.25">
      <c r="A88" s="88">
        <v>211</v>
      </c>
      <c r="B88" s="85" t="s">
        <v>35</v>
      </c>
      <c r="C88" s="16" t="s">
        <v>6</v>
      </c>
      <c r="D88" s="49">
        <v>1</v>
      </c>
      <c r="E88" s="148">
        <v>0</v>
      </c>
      <c r="F88" s="160"/>
      <c r="G88" s="158">
        <f t="shared" si="15"/>
        <v>0</v>
      </c>
      <c r="H88" s="161" t="s">
        <v>30</v>
      </c>
      <c r="I88" s="4" t="str">
        <f t="shared" si="12"/>
        <v/>
      </c>
      <c r="J88" s="11" t="str">
        <f t="shared" si="13"/>
        <v/>
      </c>
      <c r="L88" s="146">
        <f t="shared" si="14"/>
        <v>0</v>
      </c>
    </row>
    <row r="89" spans="1:12" s="11" customFormat="1" ht="17.399999999999999" x14ac:dyDescent="0.25">
      <c r="A89" s="88">
        <v>212</v>
      </c>
      <c r="B89" s="85" t="s">
        <v>36</v>
      </c>
      <c r="C89" s="16" t="s">
        <v>6</v>
      </c>
      <c r="D89" s="49">
        <v>1</v>
      </c>
      <c r="E89" s="148">
        <v>0</v>
      </c>
      <c r="F89" s="160"/>
      <c r="G89" s="158">
        <f t="shared" si="15"/>
        <v>0</v>
      </c>
      <c r="H89" s="161" t="s">
        <v>30</v>
      </c>
      <c r="I89" s="4" t="str">
        <f t="shared" si="12"/>
        <v/>
      </c>
      <c r="J89" s="11" t="str">
        <f t="shared" si="13"/>
        <v/>
      </c>
      <c r="L89" s="146">
        <f t="shared" si="14"/>
        <v>0</v>
      </c>
    </row>
    <row r="90" spans="1:12" s="11" customFormat="1" ht="176.25" customHeight="1" x14ac:dyDescent="0.25">
      <c r="A90" s="88">
        <v>213</v>
      </c>
      <c r="B90" s="85" t="s">
        <v>180</v>
      </c>
      <c r="C90" s="16" t="s">
        <v>6</v>
      </c>
      <c r="D90" s="49">
        <v>1</v>
      </c>
      <c r="E90" s="148">
        <v>0</v>
      </c>
      <c r="F90" s="160"/>
      <c r="G90" s="158">
        <f t="shared" si="15"/>
        <v>0</v>
      </c>
      <c r="H90" s="161" t="s">
        <v>30</v>
      </c>
      <c r="I90" s="4" t="str">
        <f t="shared" si="12"/>
        <v/>
      </c>
      <c r="J90" s="11" t="str">
        <f t="shared" si="13"/>
        <v/>
      </c>
      <c r="L90" s="146">
        <f t="shared" si="14"/>
        <v>0</v>
      </c>
    </row>
    <row r="91" spans="1:12" s="11" customFormat="1" ht="17.399999999999999" x14ac:dyDescent="0.25">
      <c r="A91" s="88">
        <v>214</v>
      </c>
      <c r="B91" s="85" t="s">
        <v>80</v>
      </c>
      <c r="C91" s="16" t="s">
        <v>6</v>
      </c>
      <c r="D91" s="49">
        <v>1</v>
      </c>
      <c r="E91" s="148">
        <v>0</v>
      </c>
      <c r="F91" s="160"/>
      <c r="G91" s="158">
        <f t="shared" si="15"/>
        <v>0</v>
      </c>
      <c r="H91" s="161"/>
      <c r="I91" s="4" t="str">
        <f t="shared" si="12"/>
        <v/>
      </c>
      <c r="J91" s="11" t="str">
        <f t="shared" si="13"/>
        <v/>
      </c>
      <c r="L91" s="146">
        <f t="shared" si="14"/>
        <v>0</v>
      </c>
    </row>
    <row r="92" spans="1:12" s="11" customFormat="1" ht="30.75" customHeight="1" x14ac:dyDescent="0.25">
      <c r="A92" s="88">
        <v>215</v>
      </c>
      <c r="B92" s="85" t="s">
        <v>181</v>
      </c>
      <c r="C92" s="16" t="s">
        <v>6</v>
      </c>
      <c r="D92" s="49">
        <v>1</v>
      </c>
      <c r="E92" s="148">
        <v>0</v>
      </c>
      <c r="F92" s="160"/>
      <c r="G92" s="158">
        <f t="shared" si="15"/>
        <v>0</v>
      </c>
      <c r="H92" s="161" t="s">
        <v>30</v>
      </c>
      <c r="I92" s="4" t="str">
        <f t="shared" si="12"/>
        <v/>
      </c>
      <c r="J92" s="11" t="str">
        <f t="shared" si="13"/>
        <v/>
      </c>
      <c r="L92" s="146">
        <f t="shared" si="14"/>
        <v>0</v>
      </c>
    </row>
    <row r="93" spans="1:12" s="11" customFormat="1" ht="42.75" customHeight="1" x14ac:dyDescent="0.25">
      <c r="A93" s="88">
        <v>216</v>
      </c>
      <c r="B93" s="85" t="s">
        <v>182</v>
      </c>
      <c r="C93" s="16" t="s">
        <v>6</v>
      </c>
      <c r="D93" s="49">
        <v>1</v>
      </c>
      <c r="E93" s="148">
        <v>0</v>
      </c>
      <c r="F93" s="160"/>
      <c r="G93" s="158">
        <f t="shared" si="15"/>
        <v>0</v>
      </c>
      <c r="H93" s="161" t="s">
        <v>30</v>
      </c>
      <c r="I93" s="4" t="str">
        <f t="shared" si="12"/>
        <v/>
      </c>
      <c r="J93" s="11" t="str">
        <f t="shared" si="13"/>
        <v/>
      </c>
      <c r="L93" s="146">
        <f t="shared" si="14"/>
        <v>0</v>
      </c>
    </row>
    <row r="94" spans="1:12" s="11" customFormat="1" ht="40.5" customHeight="1" x14ac:dyDescent="0.25">
      <c r="A94" s="88">
        <v>217</v>
      </c>
      <c r="B94" s="85" t="s">
        <v>183</v>
      </c>
      <c r="C94" s="16" t="s">
        <v>6</v>
      </c>
      <c r="D94" s="49">
        <v>1</v>
      </c>
      <c r="E94" s="148">
        <v>0</v>
      </c>
      <c r="F94" s="160"/>
      <c r="G94" s="158">
        <f t="shared" si="15"/>
        <v>0</v>
      </c>
      <c r="H94" s="161" t="s">
        <v>30</v>
      </c>
      <c r="I94" s="4" t="str">
        <f t="shared" si="12"/>
        <v/>
      </c>
      <c r="J94" s="11" t="str">
        <f t="shared" si="13"/>
        <v/>
      </c>
      <c r="L94" s="146">
        <f t="shared" si="14"/>
        <v>0</v>
      </c>
    </row>
    <row r="95" spans="1:12" s="11" customFormat="1" ht="17.399999999999999" x14ac:dyDescent="0.25">
      <c r="A95" s="88">
        <v>218</v>
      </c>
      <c r="B95" s="85" t="s">
        <v>37</v>
      </c>
      <c r="C95" s="16" t="s">
        <v>6</v>
      </c>
      <c r="D95" s="49">
        <v>1</v>
      </c>
      <c r="E95" s="148">
        <v>0</v>
      </c>
      <c r="F95" s="160"/>
      <c r="G95" s="158">
        <f t="shared" si="15"/>
        <v>0</v>
      </c>
      <c r="H95" s="161" t="s">
        <v>30</v>
      </c>
      <c r="I95" s="4" t="str">
        <f t="shared" si="12"/>
        <v/>
      </c>
      <c r="J95" s="11" t="str">
        <f t="shared" si="13"/>
        <v/>
      </c>
      <c r="L95" s="146">
        <f t="shared" si="14"/>
        <v>0</v>
      </c>
    </row>
    <row r="96" spans="1:12" s="11" customFormat="1" ht="17.399999999999999" x14ac:dyDescent="0.25">
      <c r="A96" s="88">
        <v>219</v>
      </c>
      <c r="B96" s="85" t="s">
        <v>38</v>
      </c>
      <c r="C96" s="16" t="s">
        <v>6</v>
      </c>
      <c r="D96" s="49">
        <v>1</v>
      </c>
      <c r="E96" s="148">
        <v>0</v>
      </c>
      <c r="F96" s="160"/>
      <c r="G96" s="158">
        <f t="shared" si="15"/>
        <v>0</v>
      </c>
      <c r="H96" s="161" t="s">
        <v>30</v>
      </c>
      <c r="I96" s="4" t="str">
        <f t="shared" si="12"/>
        <v/>
      </c>
      <c r="J96" s="11" t="str">
        <f t="shared" si="13"/>
        <v/>
      </c>
      <c r="L96" s="146">
        <f t="shared" si="14"/>
        <v>0</v>
      </c>
    </row>
    <row r="97" spans="1:12" s="11" customFormat="1" ht="34.5" customHeight="1" x14ac:dyDescent="0.25">
      <c r="A97" s="88">
        <v>220</v>
      </c>
      <c r="B97" s="85" t="s">
        <v>188</v>
      </c>
      <c r="C97" s="16" t="s">
        <v>6</v>
      </c>
      <c r="D97" s="49">
        <v>1</v>
      </c>
      <c r="E97" s="148">
        <v>0</v>
      </c>
      <c r="F97" s="160"/>
      <c r="G97" s="158">
        <f t="shared" si="15"/>
        <v>0</v>
      </c>
      <c r="H97" s="161" t="s">
        <v>30</v>
      </c>
      <c r="I97" s="4" t="str">
        <f t="shared" si="12"/>
        <v/>
      </c>
      <c r="J97" s="11" t="str">
        <f t="shared" si="13"/>
        <v/>
      </c>
      <c r="L97" s="146">
        <f t="shared" si="14"/>
        <v>0</v>
      </c>
    </row>
    <row r="98" spans="1:12" s="11" customFormat="1" ht="17.399999999999999" x14ac:dyDescent="0.25">
      <c r="A98" s="88">
        <v>221</v>
      </c>
      <c r="B98" s="85" t="s">
        <v>37</v>
      </c>
      <c r="C98" s="16" t="s">
        <v>6</v>
      </c>
      <c r="D98" s="49">
        <v>1</v>
      </c>
      <c r="E98" s="148">
        <v>0</v>
      </c>
      <c r="F98" s="160"/>
      <c r="G98" s="158">
        <f t="shared" si="15"/>
        <v>0</v>
      </c>
      <c r="H98" s="161" t="s">
        <v>30</v>
      </c>
      <c r="I98" s="4" t="str">
        <f t="shared" si="12"/>
        <v/>
      </c>
      <c r="J98" s="11" t="str">
        <f t="shared" si="13"/>
        <v/>
      </c>
      <c r="L98" s="146">
        <f t="shared" si="14"/>
        <v>0</v>
      </c>
    </row>
    <row r="99" spans="1:12" s="11" customFormat="1" ht="17.399999999999999" x14ac:dyDescent="0.25">
      <c r="A99" s="88">
        <v>222</v>
      </c>
      <c r="B99" s="85" t="s">
        <v>38</v>
      </c>
      <c r="C99" s="16" t="s">
        <v>6</v>
      </c>
      <c r="D99" s="49">
        <v>1</v>
      </c>
      <c r="E99" s="148">
        <v>0</v>
      </c>
      <c r="F99" s="160"/>
      <c r="G99" s="158">
        <f t="shared" si="15"/>
        <v>0</v>
      </c>
      <c r="H99" s="161" t="s">
        <v>30</v>
      </c>
      <c r="I99" s="4" t="str">
        <f t="shared" si="12"/>
        <v/>
      </c>
      <c r="J99" s="11" t="str">
        <f t="shared" si="13"/>
        <v/>
      </c>
      <c r="L99" s="146">
        <f t="shared" si="14"/>
        <v>0</v>
      </c>
    </row>
    <row r="100" spans="1:12" s="11" customFormat="1" ht="26.4" x14ac:dyDescent="0.25">
      <c r="A100" s="88">
        <v>223</v>
      </c>
      <c r="B100" s="85" t="s">
        <v>184</v>
      </c>
      <c r="C100" s="16" t="s">
        <v>6</v>
      </c>
      <c r="D100" s="49">
        <v>1</v>
      </c>
      <c r="E100" s="148">
        <v>0</v>
      </c>
      <c r="F100" s="160"/>
      <c r="G100" s="158">
        <f t="shared" si="15"/>
        <v>0</v>
      </c>
      <c r="H100" s="161" t="s">
        <v>31</v>
      </c>
      <c r="I100" s="4" t="str">
        <f t="shared" si="12"/>
        <v/>
      </c>
      <c r="J100" s="11" t="str">
        <f t="shared" si="13"/>
        <v/>
      </c>
      <c r="L100" s="146">
        <f t="shared" si="14"/>
        <v>0</v>
      </c>
    </row>
    <row r="101" spans="1:12" s="11" customFormat="1" ht="17.399999999999999" x14ac:dyDescent="0.25">
      <c r="A101" s="88">
        <v>224</v>
      </c>
      <c r="B101" s="85" t="s">
        <v>65</v>
      </c>
      <c r="C101" s="16" t="s">
        <v>6</v>
      </c>
      <c r="D101" s="49">
        <v>1</v>
      </c>
      <c r="E101" s="148">
        <v>0</v>
      </c>
      <c r="F101" s="160"/>
      <c r="G101" s="158">
        <f t="shared" si="15"/>
        <v>0</v>
      </c>
      <c r="H101" s="161" t="s">
        <v>31</v>
      </c>
      <c r="I101" s="4" t="str">
        <f t="shared" si="12"/>
        <v/>
      </c>
      <c r="J101" s="11" t="str">
        <f t="shared" si="13"/>
        <v/>
      </c>
      <c r="L101" s="146">
        <f t="shared" si="14"/>
        <v>0</v>
      </c>
    </row>
    <row r="102" spans="1:12" s="11" customFormat="1" ht="26.4" x14ac:dyDescent="0.25">
      <c r="A102" s="88">
        <v>225</v>
      </c>
      <c r="B102" s="85" t="s">
        <v>185</v>
      </c>
      <c r="C102" s="16" t="s">
        <v>4</v>
      </c>
      <c r="D102" s="49">
        <v>1</v>
      </c>
      <c r="E102" s="148">
        <v>0</v>
      </c>
      <c r="F102" s="160"/>
      <c r="G102" s="158">
        <f t="shared" si="15"/>
        <v>0</v>
      </c>
      <c r="H102" s="161" t="s">
        <v>31</v>
      </c>
      <c r="I102" s="4" t="str">
        <f t="shared" si="12"/>
        <v/>
      </c>
      <c r="J102" s="11" t="str">
        <f t="shared" si="13"/>
        <v/>
      </c>
      <c r="L102" s="146">
        <f t="shared" si="14"/>
        <v>0</v>
      </c>
    </row>
    <row r="103" spans="1:12" s="11" customFormat="1" ht="26.4" x14ac:dyDescent="0.25">
      <c r="A103" s="88">
        <v>226</v>
      </c>
      <c r="B103" s="85" t="s">
        <v>186</v>
      </c>
      <c r="C103" s="16" t="s">
        <v>4</v>
      </c>
      <c r="D103" s="49">
        <v>1</v>
      </c>
      <c r="E103" s="148">
        <v>0</v>
      </c>
      <c r="F103" s="160"/>
      <c r="G103" s="158">
        <f t="shared" si="15"/>
        <v>0</v>
      </c>
      <c r="H103" s="161" t="s">
        <v>30</v>
      </c>
      <c r="I103" s="4" t="str">
        <f t="shared" si="12"/>
        <v/>
      </c>
      <c r="J103" s="11" t="str">
        <f t="shared" si="13"/>
        <v/>
      </c>
      <c r="L103" s="146">
        <f t="shared" si="14"/>
        <v>0</v>
      </c>
    </row>
    <row r="104" spans="1:12" s="11" customFormat="1" ht="26.4" x14ac:dyDescent="0.25">
      <c r="A104" s="88">
        <v>227</v>
      </c>
      <c r="B104" s="95" t="s">
        <v>187</v>
      </c>
      <c r="C104" s="46" t="s">
        <v>4</v>
      </c>
      <c r="D104" s="96">
        <v>1</v>
      </c>
      <c r="E104" s="148">
        <v>0</v>
      </c>
      <c r="F104" s="160"/>
      <c r="G104" s="158">
        <f t="shared" si="15"/>
        <v>0</v>
      </c>
      <c r="H104" s="172" t="s">
        <v>30</v>
      </c>
      <c r="I104" s="4" t="str">
        <f t="shared" si="12"/>
        <v/>
      </c>
      <c r="J104" s="11" t="str">
        <f t="shared" si="13"/>
        <v/>
      </c>
      <c r="L104" s="146">
        <f t="shared" si="14"/>
        <v>0</v>
      </c>
    </row>
    <row r="105" spans="1:12" s="11" customFormat="1" ht="187.5" customHeight="1" x14ac:dyDescent="0.25">
      <c r="A105" s="88">
        <v>228</v>
      </c>
      <c r="B105" s="108" t="s">
        <v>147</v>
      </c>
      <c r="C105" s="16" t="s">
        <v>6</v>
      </c>
      <c r="D105" s="49">
        <v>1</v>
      </c>
      <c r="E105" s="148">
        <v>0</v>
      </c>
      <c r="F105" s="160"/>
      <c r="G105" s="158">
        <f t="shared" si="15"/>
        <v>0</v>
      </c>
      <c r="H105" s="161" t="s">
        <v>31</v>
      </c>
      <c r="I105" s="4" t="str">
        <f t="shared" si="12"/>
        <v/>
      </c>
      <c r="J105" s="11" t="str">
        <f t="shared" si="13"/>
        <v/>
      </c>
      <c r="L105" s="146">
        <f t="shared" si="14"/>
        <v>0</v>
      </c>
    </row>
    <row r="106" spans="1:12" s="11" customFormat="1" ht="17.399999999999999" x14ac:dyDescent="0.25">
      <c r="A106" s="88">
        <v>229</v>
      </c>
      <c r="B106" s="85" t="s">
        <v>80</v>
      </c>
      <c r="C106" s="16" t="s">
        <v>6</v>
      </c>
      <c r="D106" s="49">
        <v>1</v>
      </c>
      <c r="E106" s="148">
        <v>0</v>
      </c>
      <c r="F106" s="160"/>
      <c r="G106" s="158">
        <f t="shared" si="15"/>
        <v>0</v>
      </c>
      <c r="H106" s="161" t="s">
        <v>31</v>
      </c>
      <c r="I106" s="4" t="str">
        <f t="shared" si="12"/>
        <v/>
      </c>
      <c r="J106" s="11" t="str">
        <f t="shared" si="13"/>
        <v/>
      </c>
      <c r="L106" s="146">
        <f t="shared" si="14"/>
        <v>0</v>
      </c>
    </row>
    <row r="107" spans="1:12" s="11" customFormat="1" ht="40.5" customHeight="1" x14ac:dyDescent="0.25">
      <c r="A107" s="88">
        <v>230</v>
      </c>
      <c r="B107" s="85" t="s">
        <v>189</v>
      </c>
      <c r="C107" s="16" t="s">
        <v>6</v>
      </c>
      <c r="D107" s="49">
        <v>1</v>
      </c>
      <c r="E107" s="148">
        <v>0</v>
      </c>
      <c r="F107" s="160"/>
      <c r="G107" s="158">
        <f t="shared" si="15"/>
        <v>0</v>
      </c>
      <c r="H107" s="161" t="s">
        <v>31</v>
      </c>
      <c r="I107" s="4" t="str">
        <f t="shared" si="12"/>
        <v/>
      </c>
      <c r="J107" s="11" t="str">
        <f t="shared" si="13"/>
        <v/>
      </c>
      <c r="L107" s="146">
        <f t="shared" si="14"/>
        <v>0</v>
      </c>
    </row>
    <row r="108" spans="1:12" s="11" customFormat="1" ht="39.75" customHeight="1" x14ac:dyDescent="0.25">
      <c r="A108" s="88">
        <v>231</v>
      </c>
      <c r="B108" s="85" t="s">
        <v>190</v>
      </c>
      <c r="C108" s="16" t="s">
        <v>6</v>
      </c>
      <c r="D108" s="49">
        <v>1</v>
      </c>
      <c r="E108" s="148">
        <v>0</v>
      </c>
      <c r="F108" s="160"/>
      <c r="G108" s="158">
        <f t="shared" si="15"/>
        <v>0</v>
      </c>
      <c r="H108" s="161" t="s">
        <v>31</v>
      </c>
      <c r="I108" s="4" t="str">
        <f t="shared" si="12"/>
        <v/>
      </c>
      <c r="J108" s="11" t="str">
        <f t="shared" si="13"/>
        <v/>
      </c>
      <c r="L108" s="146">
        <f t="shared" si="14"/>
        <v>0</v>
      </c>
    </row>
    <row r="109" spans="1:12" s="11" customFormat="1" ht="351" customHeight="1" x14ac:dyDescent="0.25">
      <c r="A109" s="88">
        <v>232</v>
      </c>
      <c r="B109" s="113" t="s">
        <v>104</v>
      </c>
      <c r="C109" s="16" t="s">
        <v>6</v>
      </c>
      <c r="D109" s="49">
        <v>1</v>
      </c>
      <c r="E109" s="148">
        <v>0</v>
      </c>
      <c r="F109" s="160"/>
      <c r="G109" s="158">
        <f t="shared" si="15"/>
        <v>0</v>
      </c>
      <c r="H109" s="161" t="s">
        <v>30</v>
      </c>
      <c r="I109" s="4" t="str">
        <f t="shared" si="12"/>
        <v/>
      </c>
      <c r="J109" s="11" t="str">
        <f t="shared" si="13"/>
        <v/>
      </c>
      <c r="L109" s="146">
        <f t="shared" si="14"/>
        <v>0</v>
      </c>
    </row>
    <row r="110" spans="1:12" s="11" customFormat="1" ht="17.399999999999999" x14ac:dyDescent="0.25">
      <c r="A110" s="88">
        <v>233</v>
      </c>
      <c r="B110" s="113" t="s">
        <v>118</v>
      </c>
      <c r="C110" s="16" t="s">
        <v>6</v>
      </c>
      <c r="D110" s="49">
        <v>1</v>
      </c>
      <c r="E110" s="148">
        <v>0</v>
      </c>
      <c r="F110" s="160"/>
      <c r="G110" s="158">
        <f t="shared" si="15"/>
        <v>0</v>
      </c>
      <c r="H110" s="161" t="s">
        <v>30</v>
      </c>
      <c r="I110" s="4" t="str">
        <f t="shared" si="12"/>
        <v/>
      </c>
      <c r="J110" s="11" t="str">
        <f t="shared" si="13"/>
        <v/>
      </c>
      <c r="L110" s="146">
        <f t="shared" si="14"/>
        <v>0</v>
      </c>
    </row>
    <row r="111" spans="1:12" s="11" customFormat="1" ht="17.399999999999999" x14ac:dyDescent="0.25">
      <c r="A111" s="88">
        <v>234</v>
      </c>
      <c r="B111" s="113" t="s">
        <v>119</v>
      </c>
      <c r="C111" s="16" t="s">
        <v>6</v>
      </c>
      <c r="D111" s="49">
        <v>1</v>
      </c>
      <c r="E111" s="148">
        <v>0</v>
      </c>
      <c r="F111" s="160"/>
      <c r="G111" s="158">
        <f t="shared" si="15"/>
        <v>0</v>
      </c>
      <c r="H111" s="161" t="s">
        <v>30</v>
      </c>
      <c r="I111" s="4" t="str">
        <f t="shared" si="12"/>
        <v/>
      </c>
      <c r="J111" s="11" t="str">
        <f t="shared" si="13"/>
        <v/>
      </c>
      <c r="L111" s="146">
        <f t="shared" si="14"/>
        <v>0</v>
      </c>
    </row>
    <row r="112" spans="1:12" s="11" customFormat="1" ht="17.399999999999999" x14ac:dyDescent="0.25">
      <c r="A112" s="120">
        <v>235</v>
      </c>
      <c r="B112" s="113" t="s">
        <v>120</v>
      </c>
      <c r="C112" s="16" t="s">
        <v>6</v>
      </c>
      <c r="D112" s="49">
        <v>1</v>
      </c>
      <c r="E112" s="148">
        <v>0</v>
      </c>
      <c r="F112" s="173"/>
      <c r="G112" s="158">
        <f t="shared" si="15"/>
        <v>0</v>
      </c>
      <c r="H112" s="161" t="s">
        <v>30</v>
      </c>
      <c r="I112" s="4" t="str">
        <f t="shared" si="12"/>
        <v/>
      </c>
      <c r="J112" s="11" t="str">
        <f t="shared" si="13"/>
        <v/>
      </c>
      <c r="L112" s="146">
        <f t="shared" si="14"/>
        <v>0</v>
      </c>
    </row>
    <row r="113" spans="1:12" s="11" customFormat="1" ht="17.399999999999999" x14ac:dyDescent="0.25">
      <c r="A113" s="120">
        <v>236</v>
      </c>
      <c r="B113" s="113" t="s">
        <v>121</v>
      </c>
      <c r="C113" s="16" t="s">
        <v>6</v>
      </c>
      <c r="D113" s="49">
        <v>1</v>
      </c>
      <c r="E113" s="148">
        <v>0</v>
      </c>
      <c r="F113" s="173"/>
      <c r="G113" s="158">
        <f t="shared" si="15"/>
        <v>0</v>
      </c>
      <c r="H113" s="161" t="s">
        <v>30</v>
      </c>
      <c r="I113" s="4" t="str">
        <f t="shared" si="12"/>
        <v/>
      </c>
      <c r="J113" s="11" t="str">
        <f t="shared" si="13"/>
        <v/>
      </c>
      <c r="L113" s="146">
        <f t="shared" si="14"/>
        <v>0</v>
      </c>
    </row>
    <row r="114" spans="1:12" s="11" customFormat="1" ht="54.75" customHeight="1" x14ac:dyDescent="0.25">
      <c r="A114" s="88">
        <v>237</v>
      </c>
      <c r="B114" s="113" t="s">
        <v>105</v>
      </c>
      <c r="C114" s="46" t="s">
        <v>4</v>
      </c>
      <c r="D114" s="49">
        <v>1</v>
      </c>
      <c r="E114" s="148">
        <v>0</v>
      </c>
      <c r="F114" s="160"/>
      <c r="G114" s="158">
        <f t="shared" si="15"/>
        <v>0</v>
      </c>
      <c r="H114" s="161" t="s">
        <v>31</v>
      </c>
      <c r="I114" s="4" t="str">
        <f t="shared" si="12"/>
        <v/>
      </c>
      <c r="J114" s="11" t="str">
        <f t="shared" si="13"/>
        <v/>
      </c>
      <c r="L114" s="146">
        <f t="shared" si="14"/>
        <v>0</v>
      </c>
    </row>
    <row r="115" spans="1:12" s="11" customFormat="1" ht="39.6" x14ac:dyDescent="0.25">
      <c r="A115" s="88">
        <v>238</v>
      </c>
      <c r="B115" s="113" t="s">
        <v>106</v>
      </c>
      <c r="C115" s="46" t="s">
        <v>4</v>
      </c>
      <c r="D115" s="49">
        <v>1</v>
      </c>
      <c r="E115" s="148">
        <v>0</v>
      </c>
      <c r="F115" s="160"/>
      <c r="G115" s="158">
        <f t="shared" si="15"/>
        <v>0</v>
      </c>
      <c r="H115" s="161" t="s">
        <v>31</v>
      </c>
      <c r="I115" s="4" t="str">
        <f t="shared" si="12"/>
        <v/>
      </c>
      <c r="J115" s="11" t="str">
        <f t="shared" si="13"/>
        <v/>
      </c>
      <c r="L115" s="146">
        <f t="shared" si="14"/>
        <v>0</v>
      </c>
    </row>
    <row r="116" spans="1:12" s="11" customFormat="1" ht="67.5" customHeight="1" x14ac:dyDescent="0.25">
      <c r="A116" s="88">
        <v>239</v>
      </c>
      <c r="B116" s="114" t="s">
        <v>107</v>
      </c>
      <c r="C116" s="46" t="s">
        <v>7</v>
      </c>
      <c r="D116" s="49">
        <v>1</v>
      </c>
      <c r="E116" s="148">
        <v>0</v>
      </c>
      <c r="F116" s="160"/>
      <c r="G116" s="158">
        <f t="shared" si="15"/>
        <v>0</v>
      </c>
      <c r="H116" s="161" t="s">
        <v>30</v>
      </c>
      <c r="I116" s="4" t="str">
        <f t="shared" si="12"/>
        <v/>
      </c>
      <c r="J116" s="11" t="str">
        <f t="shared" si="13"/>
        <v/>
      </c>
      <c r="L116" s="146">
        <f t="shared" si="14"/>
        <v>0</v>
      </c>
    </row>
    <row r="117" spans="1:12" s="11" customFormat="1" ht="105.6" x14ac:dyDescent="0.25">
      <c r="A117" s="88">
        <v>240</v>
      </c>
      <c r="B117" s="113" t="s">
        <v>108</v>
      </c>
      <c r="C117" s="16" t="s">
        <v>6</v>
      </c>
      <c r="D117" s="49">
        <v>1</v>
      </c>
      <c r="E117" s="148">
        <v>0</v>
      </c>
      <c r="F117" s="160"/>
      <c r="G117" s="158">
        <f t="shared" si="15"/>
        <v>0</v>
      </c>
      <c r="H117" s="161" t="s">
        <v>31</v>
      </c>
      <c r="I117" s="4" t="str">
        <f t="shared" si="12"/>
        <v/>
      </c>
      <c r="J117" s="11" t="str">
        <f t="shared" si="13"/>
        <v/>
      </c>
      <c r="L117" s="146">
        <f t="shared" si="14"/>
        <v>0</v>
      </c>
    </row>
    <row r="118" spans="1:12" s="11" customFormat="1" ht="94.5" customHeight="1" thickBot="1" x14ac:dyDescent="0.3">
      <c r="A118" s="112">
        <v>241</v>
      </c>
      <c r="B118" s="115" t="s">
        <v>109</v>
      </c>
      <c r="C118" s="17" t="s">
        <v>4</v>
      </c>
      <c r="D118" s="6">
        <v>1</v>
      </c>
      <c r="E118" s="93">
        <v>0</v>
      </c>
      <c r="F118" s="174"/>
      <c r="G118" s="175">
        <f t="shared" si="15"/>
        <v>0</v>
      </c>
      <c r="H118" s="176" t="s">
        <v>31</v>
      </c>
      <c r="I118" s="4" t="str">
        <f t="shared" si="12"/>
        <v/>
      </c>
      <c r="J118" s="11" t="str">
        <f t="shared" si="13"/>
        <v/>
      </c>
      <c r="L118" s="146">
        <f t="shared" si="14"/>
        <v>0</v>
      </c>
    </row>
    <row r="119" spans="1:12" s="11" customFormat="1" ht="17.399999999999999" x14ac:dyDescent="0.25">
      <c r="A119" s="8"/>
      <c r="B119" s="26"/>
      <c r="C119" s="8"/>
      <c r="D119" s="1"/>
      <c r="E119" s="64"/>
      <c r="F119" s="64"/>
      <c r="G119" s="65"/>
      <c r="H119" s="25"/>
      <c r="I119" s="4"/>
      <c r="L119" s="146"/>
    </row>
    <row r="120" spans="1:12" s="11" customFormat="1" ht="18" thickBot="1" x14ac:dyDescent="0.3">
      <c r="A120" s="42"/>
      <c r="B120" s="43" t="s">
        <v>19</v>
      </c>
      <c r="C120" s="42"/>
      <c r="D120" s="45"/>
      <c r="E120" s="66"/>
      <c r="F120" s="66"/>
      <c r="G120" s="67"/>
      <c r="H120" s="44"/>
      <c r="I120" s="4"/>
      <c r="L120" s="146"/>
    </row>
    <row r="121" spans="1:12" s="11" customFormat="1" ht="396" x14ac:dyDescent="0.25">
      <c r="A121" s="39">
        <v>301</v>
      </c>
      <c r="B121" s="116" t="s">
        <v>110</v>
      </c>
      <c r="C121" s="40" t="s">
        <v>6</v>
      </c>
      <c r="D121" s="41">
        <v>1</v>
      </c>
      <c r="E121" s="68">
        <v>0</v>
      </c>
      <c r="F121" s="177"/>
      <c r="G121" s="170">
        <f t="shared" ref="G121:G136" si="17">D121*E121</f>
        <v>0</v>
      </c>
      <c r="H121" s="159" t="s">
        <v>31</v>
      </c>
      <c r="I121" s="4" t="str">
        <f t="shared" si="12"/>
        <v/>
      </c>
      <c r="J121" s="11" t="str">
        <f t="shared" si="13"/>
        <v/>
      </c>
      <c r="L121" s="146">
        <f t="shared" si="14"/>
        <v>0</v>
      </c>
    </row>
    <row r="122" spans="1:12" s="11" customFormat="1" ht="36" customHeight="1" x14ac:dyDescent="0.25">
      <c r="A122" s="39">
        <v>302</v>
      </c>
      <c r="B122" s="21" t="s">
        <v>191</v>
      </c>
      <c r="C122" s="16" t="s">
        <v>6</v>
      </c>
      <c r="D122" s="5">
        <v>1</v>
      </c>
      <c r="E122" s="68">
        <v>0</v>
      </c>
      <c r="F122" s="178"/>
      <c r="G122" s="165">
        <f t="shared" si="17"/>
        <v>0</v>
      </c>
      <c r="H122" s="161" t="s">
        <v>31</v>
      </c>
      <c r="I122" s="4" t="str">
        <f t="shared" si="12"/>
        <v/>
      </c>
      <c r="J122" s="11" t="str">
        <f t="shared" si="13"/>
        <v/>
      </c>
      <c r="L122" s="146">
        <f t="shared" si="14"/>
        <v>0</v>
      </c>
    </row>
    <row r="123" spans="1:12" s="11" customFormat="1" ht="47.25" customHeight="1" x14ac:dyDescent="0.25">
      <c r="A123" s="39">
        <v>303</v>
      </c>
      <c r="B123" s="21" t="s">
        <v>192</v>
      </c>
      <c r="C123" s="16" t="s">
        <v>6</v>
      </c>
      <c r="D123" s="5">
        <v>1</v>
      </c>
      <c r="E123" s="68">
        <v>0</v>
      </c>
      <c r="F123" s="178"/>
      <c r="G123" s="165">
        <f t="shared" si="17"/>
        <v>0</v>
      </c>
      <c r="H123" s="161" t="s">
        <v>31</v>
      </c>
      <c r="I123" s="4" t="str">
        <f t="shared" si="12"/>
        <v/>
      </c>
      <c r="J123" s="11" t="str">
        <f t="shared" si="13"/>
        <v/>
      </c>
      <c r="L123" s="146">
        <f t="shared" si="14"/>
        <v>0</v>
      </c>
    </row>
    <row r="124" spans="1:12" s="11" customFormat="1" ht="39.6" x14ac:dyDescent="0.25">
      <c r="A124" s="39">
        <v>304</v>
      </c>
      <c r="B124" s="21" t="s">
        <v>193</v>
      </c>
      <c r="C124" s="16" t="s">
        <v>6</v>
      </c>
      <c r="D124" s="5">
        <v>1</v>
      </c>
      <c r="E124" s="68">
        <v>0</v>
      </c>
      <c r="F124" s="178"/>
      <c r="G124" s="165">
        <f t="shared" si="17"/>
        <v>0</v>
      </c>
      <c r="H124" s="161" t="s">
        <v>30</v>
      </c>
      <c r="I124" s="4" t="str">
        <f t="shared" si="12"/>
        <v/>
      </c>
      <c r="J124" s="11" t="str">
        <f t="shared" si="13"/>
        <v/>
      </c>
      <c r="L124" s="146">
        <f t="shared" si="14"/>
        <v>0</v>
      </c>
    </row>
    <row r="125" spans="1:12" s="11" customFormat="1" ht="17.399999999999999" x14ac:dyDescent="0.25">
      <c r="A125" s="39">
        <v>305</v>
      </c>
      <c r="B125" s="21" t="s">
        <v>39</v>
      </c>
      <c r="C125" s="16" t="s">
        <v>6</v>
      </c>
      <c r="D125" s="5">
        <v>1</v>
      </c>
      <c r="E125" s="68">
        <v>0</v>
      </c>
      <c r="F125" s="178"/>
      <c r="G125" s="165">
        <f t="shared" si="17"/>
        <v>0</v>
      </c>
      <c r="H125" s="161" t="s">
        <v>30</v>
      </c>
      <c r="I125" s="4" t="str">
        <f t="shared" si="12"/>
        <v/>
      </c>
      <c r="J125" s="11" t="str">
        <f t="shared" si="13"/>
        <v/>
      </c>
      <c r="L125" s="146">
        <f t="shared" si="14"/>
        <v>0</v>
      </c>
    </row>
    <row r="126" spans="1:12" s="11" customFormat="1" ht="17.399999999999999" x14ac:dyDescent="0.25">
      <c r="A126" s="39">
        <v>306</v>
      </c>
      <c r="B126" s="21" t="s">
        <v>40</v>
      </c>
      <c r="C126" s="16" t="s">
        <v>6</v>
      </c>
      <c r="D126" s="5">
        <v>1</v>
      </c>
      <c r="E126" s="68">
        <v>0</v>
      </c>
      <c r="F126" s="178"/>
      <c r="G126" s="165">
        <f t="shared" si="17"/>
        <v>0</v>
      </c>
      <c r="H126" s="161" t="s">
        <v>30</v>
      </c>
      <c r="I126" s="4" t="str">
        <f t="shared" si="12"/>
        <v/>
      </c>
      <c r="J126" s="11" t="str">
        <f t="shared" si="13"/>
        <v/>
      </c>
      <c r="L126" s="146">
        <f t="shared" si="14"/>
        <v>0</v>
      </c>
    </row>
    <row r="127" spans="1:12" s="11" customFormat="1" ht="210.75" customHeight="1" x14ac:dyDescent="0.25">
      <c r="A127" s="39">
        <v>307</v>
      </c>
      <c r="B127" s="117" t="s">
        <v>111</v>
      </c>
      <c r="C127" s="16" t="s">
        <v>6</v>
      </c>
      <c r="D127" s="5">
        <v>1</v>
      </c>
      <c r="E127" s="68">
        <v>0</v>
      </c>
      <c r="F127" s="178"/>
      <c r="G127" s="165">
        <f t="shared" si="17"/>
        <v>0</v>
      </c>
      <c r="H127" s="161" t="s">
        <v>30</v>
      </c>
      <c r="I127" s="4" t="str">
        <f t="shared" si="12"/>
        <v/>
      </c>
      <c r="J127" s="11" t="str">
        <f t="shared" si="13"/>
        <v/>
      </c>
      <c r="L127" s="146">
        <f t="shared" si="14"/>
        <v>0</v>
      </c>
    </row>
    <row r="128" spans="1:12" s="11" customFormat="1" ht="17.399999999999999" x14ac:dyDescent="0.25">
      <c r="A128" s="39">
        <v>308</v>
      </c>
      <c r="B128" s="21" t="s">
        <v>66</v>
      </c>
      <c r="C128" s="16" t="s">
        <v>6</v>
      </c>
      <c r="D128" s="5">
        <v>1</v>
      </c>
      <c r="E128" s="68">
        <v>0</v>
      </c>
      <c r="F128" s="178"/>
      <c r="G128" s="165">
        <f t="shared" si="17"/>
        <v>0</v>
      </c>
      <c r="H128" s="161" t="s">
        <v>30</v>
      </c>
      <c r="I128" s="4" t="str">
        <f t="shared" si="12"/>
        <v/>
      </c>
      <c r="J128" s="11" t="str">
        <f t="shared" si="13"/>
        <v/>
      </c>
      <c r="L128" s="146">
        <f t="shared" si="14"/>
        <v>0</v>
      </c>
    </row>
    <row r="129" spans="1:12" s="11" customFormat="1" ht="17.399999999999999" x14ac:dyDescent="0.25">
      <c r="A129" s="39">
        <v>309</v>
      </c>
      <c r="B129" s="21" t="s">
        <v>40</v>
      </c>
      <c r="C129" s="16" t="s">
        <v>6</v>
      </c>
      <c r="D129" s="5">
        <v>1</v>
      </c>
      <c r="E129" s="68">
        <v>0</v>
      </c>
      <c r="F129" s="178"/>
      <c r="G129" s="165">
        <f t="shared" si="17"/>
        <v>0</v>
      </c>
      <c r="H129" s="161" t="s">
        <v>30</v>
      </c>
      <c r="I129" s="4" t="str">
        <f t="shared" si="12"/>
        <v/>
      </c>
      <c r="J129" s="11" t="str">
        <f t="shared" si="13"/>
        <v/>
      </c>
      <c r="L129" s="146">
        <f t="shared" si="14"/>
        <v>0</v>
      </c>
    </row>
    <row r="130" spans="1:12" s="11" customFormat="1" ht="39.6" x14ac:dyDescent="0.25">
      <c r="A130" s="39">
        <v>310</v>
      </c>
      <c r="B130" s="21" t="s">
        <v>194</v>
      </c>
      <c r="C130" s="16" t="s">
        <v>6</v>
      </c>
      <c r="D130" s="5">
        <v>1</v>
      </c>
      <c r="E130" s="68">
        <v>0</v>
      </c>
      <c r="F130" s="178"/>
      <c r="G130" s="165">
        <f t="shared" si="17"/>
        <v>0</v>
      </c>
      <c r="H130" s="161" t="s">
        <v>30</v>
      </c>
      <c r="I130" s="4" t="str">
        <f t="shared" si="12"/>
        <v/>
      </c>
      <c r="J130" s="11" t="str">
        <f t="shared" si="13"/>
        <v/>
      </c>
      <c r="L130" s="146">
        <f t="shared" si="14"/>
        <v>0</v>
      </c>
    </row>
    <row r="131" spans="1:12" s="11" customFormat="1" ht="17.399999999999999" x14ac:dyDescent="0.25">
      <c r="A131" s="39">
        <v>311</v>
      </c>
      <c r="B131" s="21" t="s">
        <v>195</v>
      </c>
      <c r="C131" s="16" t="s">
        <v>6</v>
      </c>
      <c r="D131" s="5">
        <v>1</v>
      </c>
      <c r="E131" s="68">
        <v>0</v>
      </c>
      <c r="F131" s="178"/>
      <c r="G131" s="165">
        <f t="shared" si="17"/>
        <v>0</v>
      </c>
      <c r="H131" s="161" t="s">
        <v>30</v>
      </c>
      <c r="I131" s="4" t="str">
        <f t="shared" si="12"/>
        <v/>
      </c>
      <c r="J131" s="11" t="str">
        <f t="shared" si="13"/>
        <v/>
      </c>
      <c r="L131" s="146">
        <f t="shared" si="14"/>
        <v>0</v>
      </c>
    </row>
    <row r="132" spans="1:12" s="11" customFormat="1" ht="17.399999999999999" x14ac:dyDescent="0.25">
      <c r="A132" s="39">
        <v>312</v>
      </c>
      <c r="B132" s="21" t="s">
        <v>81</v>
      </c>
      <c r="C132" s="16" t="s">
        <v>6</v>
      </c>
      <c r="D132" s="5">
        <v>1</v>
      </c>
      <c r="E132" s="68">
        <v>0</v>
      </c>
      <c r="F132" s="178"/>
      <c r="G132" s="165">
        <f t="shared" si="17"/>
        <v>0</v>
      </c>
      <c r="H132" s="161" t="s">
        <v>30</v>
      </c>
      <c r="I132" s="4" t="str">
        <f t="shared" si="12"/>
        <v/>
      </c>
      <c r="J132" s="11" t="str">
        <f t="shared" si="13"/>
        <v/>
      </c>
      <c r="L132" s="146">
        <f t="shared" si="14"/>
        <v>0</v>
      </c>
    </row>
    <row r="133" spans="1:12" s="11" customFormat="1" ht="26.4" x14ac:dyDescent="0.25">
      <c r="A133" s="39">
        <v>313</v>
      </c>
      <c r="B133" s="21" t="s">
        <v>196</v>
      </c>
      <c r="C133" s="46" t="s">
        <v>6</v>
      </c>
      <c r="D133" s="5">
        <v>1</v>
      </c>
      <c r="E133" s="68">
        <v>0</v>
      </c>
      <c r="F133" s="178"/>
      <c r="G133" s="165">
        <f t="shared" si="17"/>
        <v>0</v>
      </c>
      <c r="H133" s="161" t="s">
        <v>30</v>
      </c>
      <c r="I133" s="4" t="str">
        <f t="shared" si="12"/>
        <v/>
      </c>
      <c r="J133" s="11" t="str">
        <f t="shared" si="13"/>
        <v/>
      </c>
      <c r="L133" s="146">
        <f t="shared" si="14"/>
        <v>0</v>
      </c>
    </row>
    <row r="134" spans="1:12" s="11" customFormat="1" ht="26.4" x14ac:dyDescent="0.25">
      <c r="A134" s="39">
        <v>314</v>
      </c>
      <c r="B134" s="21" t="s">
        <v>185</v>
      </c>
      <c r="C134" s="16" t="s">
        <v>9</v>
      </c>
      <c r="D134" s="5">
        <v>1</v>
      </c>
      <c r="E134" s="68">
        <v>0</v>
      </c>
      <c r="F134" s="178"/>
      <c r="G134" s="165">
        <f t="shared" si="17"/>
        <v>0</v>
      </c>
      <c r="H134" s="161" t="s">
        <v>31</v>
      </c>
      <c r="I134" s="4" t="str">
        <f t="shared" si="12"/>
        <v/>
      </c>
      <c r="J134" s="11" t="str">
        <f t="shared" si="13"/>
        <v/>
      </c>
      <c r="L134" s="146">
        <f t="shared" si="14"/>
        <v>0</v>
      </c>
    </row>
    <row r="135" spans="1:12" s="11" customFormat="1" ht="26.4" x14ac:dyDescent="0.25">
      <c r="A135" s="39">
        <v>315</v>
      </c>
      <c r="B135" s="21" t="s">
        <v>197</v>
      </c>
      <c r="C135" s="16" t="s">
        <v>4</v>
      </c>
      <c r="D135" s="5">
        <v>1</v>
      </c>
      <c r="E135" s="68">
        <v>0</v>
      </c>
      <c r="F135" s="178"/>
      <c r="G135" s="165">
        <f t="shared" si="17"/>
        <v>0</v>
      </c>
      <c r="H135" s="161" t="s">
        <v>31</v>
      </c>
      <c r="I135" s="4" t="str">
        <f t="shared" si="12"/>
        <v/>
      </c>
      <c r="J135" s="11" t="str">
        <f t="shared" si="13"/>
        <v/>
      </c>
      <c r="L135" s="146">
        <f t="shared" si="14"/>
        <v>0</v>
      </c>
    </row>
    <row r="136" spans="1:12" s="11" customFormat="1" ht="18" thickBot="1" x14ac:dyDescent="0.3">
      <c r="A136" s="83">
        <v>316</v>
      </c>
      <c r="B136" s="22" t="s">
        <v>198</v>
      </c>
      <c r="C136" s="17" t="s">
        <v>7</v>
      </c>
      <c r="D136" s="6">
        <v>1</v>
      </c>
      <c r="E136" s="68">
        <v>0</v>
      </c>
      <c r="F136" s="179"/>
      <c r="G136" s="175">
        <f t="shared" si="17"/>
        <v>0</v>
      </c>
      <c r="H136" s="168" t="s">
        <v>30</v>
      </c>
      <c r="I136" s="4" t="str">
        <f t="shared" ref="I136:I198" si="18">IF(ISBLANK(F136),(IF(AND(ISNUMBER(E136),E136&lt;&gt;""),"","Vyplňte")),(IF(AND(ISNUMBER(E136),E136&lt;&gt;"",E136&lt;=F136),"","Vyplňte")))</f>
        <v/>
      </c>
      <c r="J136" s="11" t="str">
        <f t="shared" ref="J136:J198" si="19">IF(AND(E136&gt;F136,F136&lt;&gt;0),"nesprávná hodnota","")</f>
        <v/>
      </c>
      <c r="L136" s="146">
        <f t="shared" ref="L136:L198" si="20">IF(I136="Vyplňte",1,0)</f>
        <v>0</v>
      </c>
    </row>
    <row r="137" spans="1:12" s="11" customFormat="1" ht="17.399999999999999" x14ac:dyDescent="0.25">
      <c r="A137" s="8"/>
      <c r="B137" s="27"/>
      <c r="C137" s="8"/>
      <c r="D137" s="24"/>
      <c r="E137" s="64"/>
      <c r="F137" s="64"/>
      <c r="G137" s="65"/>
      <c r="H137" s="25"/>
      <c r="I137" s="4"/>
      <c r="L137" s="146"/>
    </row>
    <row r="138" spans="1:12" s="11" customFormat="1" ht="18" thickBot="1" x14ac:dyDescent="0.3">
      <c r="A138" s="8"/>
      <c r="B138" s="32" t="s">
        <v>23</v>
      </c>
      <c r="C138" s="8"/>
      <c r="D138" s="24"/>
      <c r="E138" s="64"/>
      <c r="F138" s="64"/>
      <c r="G138" s="66"/>
      <c r="H138" s="25"/>
      <c r="I138" s="4"/>
      <c r="L138" s="146"/>
    </row>
    <row r="139" spans="1:12" s="11" customFormat="1" ht="52.8" x14ac:dyDescent="0.25">
      <c r="A139" s="86">
        <v>401</v>
      </c>
      <c r="B139" s="87" t="s">
        <v>199</v>
      </c>
      <c r="C139" s="18" t="s">
        <v>6</v>
      </c>
      <c r="D139" s="48">
        <v>1</v>
      </c>
      <c r="E139" s="92">
        <v>0</v>
      </c>
      <c r="F139" s="180">
        <v>2529</v>
      </c>
      <c r="G139" s="170">
        <f>D139*E139</f>
        <v>0</v>
      </c>
      <c r="H139" s="171" t="s">
        <v>30</v>
      </c>
      <c r="I139" s="4" t="str">
        <f t="shared" si="18"/>
        <v/>
      </c>
      <c r="J139" s="11" t="str">
        <f t="shared" si="19"/>
        <v/>
      </c>
      <c r="L139" s="146">
        <f t="shared" si="20"/>
        <v>0</v>
      </c>
    </row>
    <row r="140" spans="1:12" s="11" customFormat="1" ht="17.399999999999999" x14ac:dyDescent="0.25">
      <c r="A140" s="88">
        <v>402</v>
      </c>
      <c r="B140" s="85" t="s">
        <v>98</v>
      </c>
      <c r="C140" s="16" t="s">
        <v>6</v>
      </c>
      <c r="D140" s="49">
        <v>1</v>
      </c>
      <c r="E140" s="148">
        <v>0</v>
      </c>
      <c r="F140" s="181">
        <v>2471</v>
      </c>
      <c r="G140" s="165">
        <f>D140*E140</f>
        <v>0</v>
      </c>
      <c r="H140" s="161" t="s">
        <v>30</v>
      </c>
      <c r="I140" s="4" t="str">
        <f t="shared" si="18"/>
        <v/>
      </c>
      <c r="J140" s="11" t="str">
        <f t="shared" si="19"/>
        <v/>
      </c>
      <c r="L140" s="146">
        <f t="shared" si="20"/>
        <v>0</v>
      </c>
    </row>
    <row r="141" spans="1:12" s="11" customFormat="1" ht="17.399999999999999" x14ac:dyDescent="0.25">
      <c r="A141" s="88">
        <v>403</v>
      </c>
      <c r="B141" s="85" t="s">
        <v>38</v>
      </c>
      <c r="C141" s="16" t="s">
        <v>6</v>
      </c>
      <c r="D141" s="49">
        <v>1</v>
      </c>
      <c r="E141" s="148">
        <v>0</v>
      </c>
      <c r="F141" s="181">
        <v>2414</v>
      </c>
      <c r="G141" s="165">
        <f t="shared" ref="G141:G161" si="21">D141*E141</f>
        <v>0</v>
      </c>
      <c r="H141" s="161" t="s">
        <v>30</v>
      </c>
      <c r="I141" s="4" t="str">
        <f t="shared" si="18"/>
        <v/>
      </c>
      <c r="J141" s="11" t="str">
        <f t="shared" si="19"/>
        <v/>
      </c>
      <c r="L141" s="146">
        <f t="shared" si="20"/>
        <v>0</v>
      </c>
    </row>
    <row r="142" spans="1:12" s="11" customFormat="1" ht="263.25" customHeight="1" x14ac:dyDescent="0.25">
      <c r="A142" s="88">
        <v>404</v>
      </c>
      <c r="B142" s="118" t="s">
        <v>136</v>
      </c>
      <c r="C142" s="16" t="s">
        <v>4</v>
      </c>
      <c r="D142" s="49">
        <v>1</v>
      </c>
      <c r="E142" s="148">
        <v>0</v>
      </c>
      <c r="F142" s="181">
        <v>14483</v>
      </c>
      <c r="G142" s="165">
        <f t="shared" si="21"/>
        <v>0</v>
      </c>
      <c r="H142" s="161" t="s">
        <v>30</v>
      </c>
      <c r="I142" s="4" t="str">
        <f t="shared" si="18"/>
        <v/>
      </c>
      <c r="J142" s="11" t="str">
        <f t="shared" si="19"/>
        <v/>
      </c>
      <c r="L142" s="146">
        <f t="shared" si="20"/>
        <v>0</v>
      </c>
    </row>
    <row r="143" spans="1:12" s="11" customFormat="1" ht="17.399999999999999" x14ac:dyDescent="0.25">
      <c r="A143" s="88">
        <v>405</v>
      </c>
      <c r="B143" s="85" t="s">
        <v>137</v>
      </c>
      <c r="C143" s="16" t="s">
        <v>4</v>
      </c>
      <c r="D143" s="49">
        <v>1</v>
      </c>
      <c r="E143" s="148">
        <v>0</v>
      </c>
      <c r="F143" s="181">
        <v>12455</v>
      </c>
      <c r="G143" s="165">
        <f t="shared" si="21"/>
        <v>0</v>
      </c>
      <c r="H143" s="161" t="s">
        <v>30</v>
      </c>
      <c r="I143" s="4" t="str">
        <f t="shared" si="18"/>
        <v/>
      </c>
      <c r="J143" s="11" t="str">
        <f t="shared" si="19"/>
        <v/>
      </c>
      <c r="L143" s="146">
        <f t="shared" si="20"/>
        <v>0</v>
      </c>
    </row>
    <row r="144" spans="1:12" s="11" customFormat="1" ht="17.399999999999999" x14ac:dyDescent="0.25">
      <c r="A144" s="88">
        <v>406</v>
      </c>
      <c r="B144" s="85" t="s">
        <v>133</v>
      </c>
      <c r="C144" s="16" t="s">
        <v>4</v>
      </c>
      <c r="D144" s="49">
        <v>1</v>
      </c>
      <c r="E144" s="148">
        <v>0</v>
      </c>
      <c r="F144" s="181">
        <v>11384</v>
      </c>
      <c r="G144" s="165">
        <f t="shared" si="21"/>
        <v>0</v>
      </c>
      <c r="H144" s="161" t="s">
        <v>30</v>
      </c>
      <c r="I144" s="4" t="str">
        <f t="shared" si="18"/>
        <v/>
      </c>
      <c r="J144" s="11" t="str">
        <f t="shared" si="19"/>
        <v/>
      </c>
      <c r="L144" s="146">
        <f t="shared" si="20"/>
        <v>0</v>
      </c>
    </row>
    <row r="145" spans="1:12" s="11" customFormat="1" ht="17.399999999999999" x14ac:dyDescent="0.25">
      <c r="A145" s="88">
        <v>407</v>
      </c>
      <c r="B145" s="85" t="s">
        <v>134</v>
      </c>
      <c r="C145" s="16" t="s">
        <v>4</v>
      </c>
      <c r="D145" s="49">
        <v>1</v>
      </c>
      <c r="E145" s="148">
        <v>0</v>
      </c>
      <c r="F145" s="181">
        <v>10222</v>
      </c>
      <c r="G145" s="165">
        <f t="shared" ref="G145" si="22">D145*E145</f>
        <v>0</v>
      </c>
      <c r="H145" s="161" t="s">
        <v>30</v>
      </c>
      <c r="I145" s="4" t="str">
        <f t="shared" si="18"/>
        <v/>
      </c>
      <c r="J145" s="11" t="str">
        <f t="shared" si="19"/>
        <v/>
      </c>
      <c r="L145" s="146">
        <f t="shared" si="20"/>
        <v>0</v>
      </c>
    </row>
    <row r="146" spans="1:12" s="11" customFormat="1" ht="17.399999999999999" x14ac:dyDescent="0.25">
      <c r="A146" s="88">
        <v>408</v>
      </c>
      <c r="B146" s="85" t="s">
        <v>135</v>
      </c>
      <c r="C146" s="16" t="s">
        <v>4</v>
      </c>
      <c r="D146" s="49">
        <v>1</v>
      </c>
      <c r="E146" s="148">
        <v>0</v>
      </c>
      <c r="F146" s="181">
        <v>9899</v>
      </c>
      <c r="G146" s="165">
        <f t="shared" si="21"/>
        <v>0</v>
      </c>
      <c r="H146" s="161" t="s">
        <v>30</v>
      </c>
      <c r="I146" s="4" t="str">
        <f t="shared" si="18"/>
        <v/>
      </c>
      <c r="J146" s="11" t="str">
        <f t="shared" si="19"/>
        <v/>
      </c>
      <c r="L146" s="146">
        <f t="shared" si="20"/>
        <v>0</v>
      </c>
    </row>
    <row r="147" spans="1:12" s="11" customFormat="1" ht="264" x14ac:dyDescent="0.25">
      <c r="A147" s="120">
        <v>409</v>
      </c>
      <c r="B147" s="121" t="s">
        <v>115</v>
      </c>
      <c r="C147" s="122" t="s">
        <v>4</v>
      </c>
      <c r="D147" s="123">
        <v>1</v>
      </c>
      <c r="E147" s="119">
        <v>0</v>
      </c>
      <c r="F147" s="182">
        <v>14483</v>
      </c>
      <c r="G147" s="165">
        <f t="shared" ref="G147:G150" si="23">D147*E147</f>
        <v>0</v>
      </c>
      <c r="H147" s="161" t="s">
        <v>31</v>
      </c>
      <c r="I147" s="4" t="str">
        <f t="shared" si="18"/>
        <v/>
      </c>
      <c r="J147" s="11" t="str">
        <f t="shared" si="19"/>
        <v/>
      </c>
      <c r="L147" s="146">
        <f t="shared" si="20"/>
        <v>0</v>
      </c>
    </row>
    <row r="148" spans="1:12" s="11" customFormat="1" ht="17.399999999999999" x14ac:dyDescent="0.25">
      <c r="A148" s="120">
        <v>410</v>
      </c>
      <c r="B148" s="121" t="s">
        <v>41</v>
      </c>
      <c r="C148" s="122" t="s">
        <v>4</v>
      </c>
      <c r="D148" s="123">
        <v>1</v>
      </c>
      <c r="E148" s="148">
        <v>0</v>
      </c>
      <c r="F148" s="182">
        <v>12455</v>
      </c>
      <c r="G148" s="165">
        <f t="shared" si="23"/>
        <v>0</v>
      </c>
      <c r="H148" s="159" t="s">
        <v>31</v>
      </c>
      <c r="I148" s="4" t="str">
        <f t="shared" si="18"/>
        <v/>
      </c>
      <c r="J148" s="11" t="str">
        <f t="shared" si="19"/>
        <v/>
      </c>
      <c r="L148" s="146">
        <f t="shared" si="20"/>
        <v>0</v>
      </c>
    </row>
    <row r="149" spans="1:12" s="11" customFormat="1" ht="17.399999999999999" x14ac:dyDescent="0.25">
      <c r="A149" s="120">
        <v>411</v>
      </c>
      <c r="B149" s="121" t="s">
        <v>42</v>
      </c>
      <c r="C149" s="122" t="s">
        <v>4</v>
      </c>
      <c r="D149" s="123">
        <v>1</v>
      </c>
      <c r="E149" s="148">
        <v>0</v>
      </c>
      <c r="F149" s="182">
        <v>11384</v>
      </c>
      <c r="G149" s="165">
        <f t="shared" si="23"/>
        <v>0</v>
      </c>
      <c r="H149" s="161" t="s">
        <v>31</v>
      </c>
      <c r="I149" s="4" t="str">
        <f t="shared" si="18"/>
        <v/>
      </c>
      <c r="J149" s="11" t="str">
        <f t="shared" si="19"/>
        <v/>
      </c>
      <c r="L149" s="146">
        <f t="shared" si="20"/>
        <v>0</v>
      </c>
    </row>
    <row r="150" spans="1:12" s="11" customFormat="1" ht="17.399999999999999" x14ac:dyDescent="0.25">
      <c r="A150" s="120">
        <v>412</v>
      </c>
      <c r="B150" s="121" t="s">
        <v>43</v>
      </c>
      <c r="C150" s="122" t="s">
        <v>4</v>
      </c>
      <c r="D150" s="123">
        <v>1</v>
      </c>
      <c r="E150" s="148">
        <v>0</v>
      </c>
      <c r="F150" s="182">
        <v>10222</v>
      </c>
      <c r="G150" s="165">
        <f t="shared" si="23"/>
        <v>0</v>
      </c>
      <c r="H150" s="183" t="s">
        <v>31</v>
      </c>
      <c r="I150" s="4" t="str">
        <f t="shared" si="18"/>
        <v/>
      </c>
      <c r="J150" s="11" t="str">
        <f t="shared" si="19"/>
        <v/>
      </c>
      <c r="L150" s="146">
        <f t="shared" si="20"/>
        <v>0</v>
      </c>
    </row>
    <row r="151" spans="1:12" s="11" customFormat="1" ht="163.5" customHeight="1" x14ac:dyDescent="0.25">
      <c r="A151" s="88">
        <v>413</v>
      </c>
      <c r="B151" s="85" t="s">
        <v>200</v>
      </c>
      <c r="C151" s="16" t="s">
        <v>6</v>
      </c>
      <c r="D151" s="49">
        <v>1</v>
      </c>
      <c r="E151" s="148">
        <v>0</v>
      </c>
      <c r="F151" s="181"/>
      <c r="G151" s="165">
        <f t="shared" si="21"/>
        <v>0</v>
      </c>
      <c r="H151" s="161" t="s">
        <v>30</v>
      </c>
      <c r="I151" s="4" t="str">
        <f t="shared" si="18"/>
        <v/>
      </c>
      <c r="J151" s="11" t="str">
        <f t="shared" si="19"/>
        <v/>
      </c>
      <c r="L151" s="146">
        <f t="shared" si="20"/>
        <v>0</v>
      </c>
    </row>
    <row r="152" spans="1:12" s="11" customFormat="1" ht="17.399999999999999" x14ac:dyDescent="0.25">
      <c r="A152" s="145">
        <v>414</v>
      </c>
      <c r="B152" s="95" t="s">
        <v>44</v>
      </c>
      <c r="C152" s="46" t="s">
        <v>6</v>
      </c>
      <c r="D152" s="49">
        <v>1</v>
      </c>
      <c r="E152" s="148">
        <v>0</v>
      </c>
      <c r="F152" s="181"/>
      <c r="G152" s="165">
        <f t="shared" si="21"/>
        <v>0</v>
      </c>
      <c r="H152" s="161" t="s">
        <v>30</v>
      </c>
      <c r="I152" s="4" t="str">
        <f t="shared" si="18"/>
        <v/>
      </c>
      <c r="J152" s="11" t="str">
        <f t="shared" si="19"/>
        <v/>
      </c>
      <c r="L152" s="146">
        <f t="shared" si="20"/>
        <v>0</v>
      </c>
    </row>
    <row r="153" spans="1:12" s="11" customFormat="1" ht="17.399999999999999" x14ac:dyDescent="0.25">
      <c r="A153" s="145">
        <v>415</v>
      </c>
      <c r="B153" s="95" t="s">
        <v>45</v>
      </c>
      <c r="C153" s="46" t="s">
        <v>6</v>
      </c>
      <c r="D153" s="49">
        <v>1</v>
      </c>
      <c r="E153" s="148">
        <v>0</v>
      </c>
      <c r="F153" s="181"/>
      <c r="G153" s="165">
        <f t="shared" si="21"/>
        <v>0</v>
      </c>
      <c r="H153" s="161" t="s">
        <v>30</v>
      </c>
      <c r="I153" s="4" t="str">
        <f t="shared" si="18"/>
        <v/>
      </c>
      <c r="J153" s="11" t="str">
        <f t="shared" si="19"/>
        <v/>
      </c>
      <c r="L153" s="146">
        <f t="shared" si="20"/>
        <v>0</v>
      </c>
    </row>
    <row r="154" spans="1:12" s="11" customFormat="1" ht="129" customHeight="1" x14ac:dyDescent="0.25">
      <c r="A154" s="88">
        <v>416</v>
      </c>
      <c r="B154" s="85" t="s">
        <v>201</v>
      </c>
      <c r="C154" s="16" t="s">
        <v>4</v>
      </c>
      <c r="D154" s="49">
        <v>1</v>
      </c>
      <c r="E154" s="148">
        <v>0</v>
      </c>
      <c r="F154" s="181">
        <v>1091</v>
      </c>
      <c r="G154" s="165">
        <f t="shared" si="21"/>
        <v>0</v>
      </c>
      <c r="H154" s="161" t="s">
        <v>30</v>
      </c>
      <c r="I154" s="4" t="str">
        <f t="shared" si="18"/>
        <v/>
      </c>
      <c r="J154" s="11" t="str">
        <f t="shared" si="19"/>
        <v/>
      </c>
      <c r="L154" s="146">
        <f t="shared" si="20"/>
        <v>0</v>
      </c>
    </row>
    <row r="155" spans="1:12" s="11" customFormat="1" ht="17.399999999999999" x14ac:dyDescent="0.25">
      <c r="A155" s="88">
        <v>417</v>
      </c>
      <c r="B155" s="85" t="s">
        <v>46</v>
      </c>
      <c r="C155" s="16" t="s">
        <v>4</v>
      </c>
      <c r="D155" s="49">
        <v>1</v>
      </c>
      <c r="E155" s="119">
        <v>0</v>
      </c>
      <c r="F155" s="181">
        <v>1080</v>
      </c>
      <c r="G155" s="165">
        <f t="shared" si="21"/>
        <v>0</v>
      </c>
      <c r="H155" s="161" t="s">
        <v>30</v>
      </c>
      <c r="I155" s="4" t="str">
        <f t="shared" si="18"/>
        <v/>
      </c>
      <c r="J155" s="11" t="str">
        <f t="shared" si="19"/>
        <v/>
      </c>
      <c r="L155" s="146">
        <f t="shared" si="20"/>
        <v>0</v>
      </c>
    </row>
    <row r="156" spans="1:12" s="11" customFormat="1" ht="17.399999999999999" x14ac:dyDescent="0.25">
      <c r="A156" s="88">
        <v>418</v>
      </c>
      <c r="B156" s="85" t="s">
        <v>47</v>
      </c>
      <c r="C156" s="16" t="s">
        <v>4</v>
      </c>
      <c r="D156" s="49">
        <v>1</v>
      </c>
      <c r="E156" s="148">
        <v>0</v>
      </c>
      <c r="F156" s="181">
        <v>1057</v>
      </c>
      <c r="G156" s="165">
        <f t="shared" si="21"/>
        <v>0</v>
      </c>
      <c r="H156" s="161" t="s">
        <v>30</v>
      </c>
      <c r="I156" s="4" t="str">
        <f t="shared" si="18"/>
        <v/>
      </c>
      <c r="J156" s="11" t="str">
        <f t="shared" si="19"/>
        <v/>
      </c>
      <c r="L156" s="146">
        <f t="shared" si="20"/>
        <v>0</v>
      </c>
    </row>
    <row r="157" spans="1:12" s="11" customFormat="1" ht="17.399999999999999" x14ac:dyDescent="0.25">
      <c r="A157" s="88">
        <v>419</v>
      </c>
      <c r="B157" s="85" t="s">
        <v>86</v>
      </c>
      <c r="C157" s="16" t="s">
        <v>4</v>
      </c>
      <c r="D157" s="49">
        <v>1</v>
      </c>
      <c r="E157" s="148">
        <v>0</v>
      </c>
      <c r="F157" s="181">
        <v>1034</v>
      </c>
      <c r="G157" s="165">
        <f t="shared" si="21"/>
        <v>0</v>
      </c>
      <c r="H157" s="161" t="s">
        <v>30</v>
      </c>
      <c r="I157" s="4" t="str">
        <f t="shared" si="18"/>
        <v/>
      </c>
      <c r="J157" s="11" t="str">
        <f t="shared" si="19"/>
        <v/>
      </c>
      <c r="L157" s="146">
        <f t="shared" si="20"/>
        <v>0</v>
      </c>
    </row>
    <row r="158" spans="1:12" s="11" customFormat="1" ht="42" customHeight="1" x14ac:dyDescent="0.25">
      <c r="A158" s="120">
        <v>420</v>
      </c>
      <c r="B158" s="121" t="s">
        <v>202</v>
      </c>
      <c r="C158" s="122" t="s">
        <v>6</v>
      </c>
      <c r="D158" s="123">
        <v>1</v>
      </c>
      <c r="E158" s="148">
        <v>0</v>
      </c>
      <c r="F158" s="181"/>
      <c r="G158" s="165">
        <f t="shared" si="21"/>
        <v>0</v>
      </c>
      <c r="H158" s="161" t="s">
        <v>30</v>
      </c>
      <c r="I158" s="4" t="str">
        <f t="shared" si="18"/>
        <v/>
      </c>
      <c r="J158" s="11" t="str">
        <f t="shared" si="19"/>
        <v/>
      </c>
      <c r="L158" s="146">
        <f t="shared" si="20"/>
        <v>0</v>
      </c>
    </row>
    <row r="159" spans="1:12" s="11" customFormat="1" ht="108" customHeight="1" x14ac:dyDescent="0.25">
      <c r="A159" s="120">
        <v>421</v>
      </c>
      <c r="B159" s="114" t="s">
        <v>112</v>
      </c>
      <c r="C159" s="122" t="s">
        <v>6</v>
      </c>
      <c r="D159" s="123">
        <v>1</v>
      </c>
      <c r="E159" s="148">
        <v>0</v>
      </c>
      <c r="F159" s="64"/>
      <c r="G159" s="165">
        <f t="shared" si="21"/>
        <v>0</v>
      </c>
      <c r="H159" s="161" t="s">
        <v>31</v>
      </c>
      <c r="I159" s="4" t="str">
        <f t="shared" si="18"/>
        <v/>
      </c>
      <c r="J159" s="11" t="str">
        <f t="shared" si="19"/>
        <v/>
      </c>
      <c r="L159" s="146">
        <f t="shared" si="20"/>
        <v>0</v>
      </c>
    </row>
    <row r="160" spans="1:12" s="11" customFormat="1" ht="108.75" customHeight="1" x14ac:dyDescent="0.25">
      <c r="A160" s="120">
        <v>422</v>
      </c>
      <c r="B160" s="114" t="s">
        <v>113</v>
      </c>
      <c r="C160" s="122" t="s">
        <v>6</v>
      </c>
      <c r="D160" s="123">
        <v>1</v>
      </c>
      <c r="E160" s="148">
        <v>0</v>
      </c>
      <c r="F160" s="182"/>
      <c r="G160" s="165">
        <f t="shared" si="21"/>
        <v>0</v>
      </c>
      <c r="H160" s="159" t="s">
        <v>31</v>
      </c>
      <c r="I160" s="4" t="str">
        <f t="shared" si="18"/>
        <v/>
      </c>
      <c r="J160" s="11" t="str">
        <f t="shared" si="19"/>
        <v/>
      </c>
      <c r="L160" s="146">
        <f t="shared" si="20"/>
        <v>0</v>
      </c>
    </row>
    <row r="161" spans="1:13" s="11" customFormat="1" ht="145.19999999999999" x14ac:dyDescent="0.25">
      <c r="A161" s="120">
        <v>423</v>
      </c>
      <c r="B161" s="114" t="s">
        <v>148</v>
      </c>
      <c r="C161" s="154" t="s">
        <v>6</v>
      </c>
      <c r="D161" s="123">
        <v>1</v>
      </c>
      <c r="E161" s="148">
        <v>0</v>
      </c>
      <c r="F161" s="182"/>
      <c r="G161" s="165">
        <f t="shared" si="21"/>
        <v>0</v>
      </c>
      <c r="H161" s="161" t="s">
        <v>31</v>
      </c>
      <c r="I161" s="4" t="str">
        <f t="shared" si="18"/>
        <v/>
      </c>
      <c r="J161" s="11" t="str">
        <f t="shared" si="19"/>
        <v/>
      </c>
      <c r="L161" s="146">
        <f t="shared" si="20"/>
        <v>0</v>
      </c>
    </row>
    <row r="162" spans="1:13" s="11" customFormat="1" ht="17.399999999999999" x14ac:dyDescent="0.25">
      <c r="A162" s="120">
        <v>424</v>
      </c>
      <c r="B162" s="85" t="s">
        <v>149</v>
      </c>
      <c r="C162" s="154" t="s">
        <v>6</v>
      </c>
      <c r="D162" s="123">
        <v>1</v>
      </c>
      <c r="E162" s="148">
        <v>0</v>
      </c>
      <c r="F162" s="182"/>
      <c r="G162" s="165">
        <f t="shared" ref="G162:G163" si="24">D162*E162</f>
        <v>0</v>
      </c>
      <c r="H162" s="161" t="s">
        <v>31</v>
      </c>
      <c r="I162" s="4" t="str">
        <f t="shared" si="18"/>
        <v/>
      </c>
      <c r="J162" s="11" t="str">
        <f t="shared" si="19"/>
        <v/>
      </c>
      <c r="L162" s="146">
        <f t="shared" si="20"/>
        <v>0</v>
      </c>
    </row>
    <row r="163" spans="1:13" s="11" customFormat="1" ht="18" thickBot="1" x14ac:dyDescent="0.3">
      <c r="A163" s="89">
        <v>425</v>
      </c>
      <c r="B163" s="129" t="s">
        <v>150</v>
      </c>
      <c r="C163" s="205" t="s">
        <v>6</v>
      </c>
      <c r="D163" s="132">
        <v>1</v>
      </c>
      <c r="E163" s="93">
        <v>0</v>
      </c>
      <c r="F163" s="184"/>
      <c r="G163" s="175">
        <f t="shared" si="24"/>
        <v>0</v>
      </c>
      <c r="H163" s="168" t="s">
        <v>31</v>
      </c>
      <c r="I163" s="4" t="str">
        <f t="shared" si="18"/>
        <v/>
      </c>
      <c r="J163" s="11" t="str">
        <f t="shared" si="19"/>
        <v/>
      </c>
      <c r="L163" s="146">
        <f t="shared" si="20"/>
        <v>0</v>
      </c>
      <c r="M163" s="11" t="s">
        <v>56</v>
      </c>
    </row>
    <row r="164" spans="1:13" s="11" customFormat="1" ht="17.399999999999999" x14ac:dyDescent="0.25">
      <c r="A164" s="8"/>
      <c r="B164" s="27"/>
      <c r="C164" s="8"/>
      <c r="D164" s="24"/>
      <c r="E164" s="64"/>
      <c r="F164" s="64"/>
      <c r="G164" s="65"/>
      <c r="H164" s="7"/>
      <c r="I164" s="4"/>
      <c r="L164" s="146"/>
    </row>
    <row r="165" spans="1:13" s="11" customFormat="1" ht="18" thickBot="1" x14ac:dyDescent="0.3">
      <c r="A165" s="42"/>
      <c r="B165" s="43" t="s">
        <v>24</v>
      </c>
      <c r="C165" s="42"/>
      <c r="D165" s="127"/>
      <c r="E165" s="66"/>
      <c r="F165" s="66"/>
      <c r="G165" s="67"/>
      <c r="H165" s="128"/>
      <c r="I165" s="4"/>
      <c r="L165" s="146"/>
    </row>
    <row r="166" spans="1:13" s="11" customFormat="1" ht="39.6" x14ac:dyDescent="0.25">
      <c r="A166" s="99">
        <v>501</v>
      </c>
      <c r="B166" s="100" t="s">
        <v>203</v>
      </c>
      <c r="C166" s="40" t="s">
        <v>4</v>
      </c>
      <c r="D166" s="102">
        <v>1</v>
      </c>
      <c r="E166" s="119">
        <v>0</v>
      </c>
      <c r="F166" s="185">
        <v>988</v>
      </c>
      <c r="G166" s="170">
        <f t="shared" ref="G166:G192" si="25">D166*E166</f>
        <v>0</v>
      </c>
      <c r="H166" s="159" t="s">
        <v>30</v>
      </c>
      <c r="I166" s="4" t="str">
        <f t="shared" si="18"/>
        <v/>
      </c>
      <c r="J166" s="11" t="str">
        <f t="shared" si="19"/>
        <v/>
      </c>
      <c r="L166" s="146">
        <f t="shared" si="20"/>
        <v>0</v>
      </c>
    </row>
    <row r="167" spans="1:13" s="11" customFormat="1" ht="17.399999999999999" x14ac:dyDescent="0.25">
      <c r="A167" s="88">
        <v>502</v>
      </c>
      <c r="B167" s="85" t="s">
        <v>83</v>
      </c>
      <c r="C167" s="16" t="s">
        <v>4</v>
      </c>
      <c r="D167" s="49">
        <v>1</v>
      </c>
      <c r="E167" s="119">
        <v>0</v>
      </c>
      <c r="F167" s="181">
        <v>942</v>
      </c>
      <c r="G167" s="165">
        <f t="shared" si="25"/>
        <v>0</v>
      </c>
      <c r="H167" s="161" t="s">
        <v>30</v>
      </c>
      <c r="I167" s="4" t="str">
        <f t="shared" si="18"/>
        <v/>
      </c>
      <c r="J167" s="11" t="str">
        <f t="shared" si="19"/>
        <v/>
      </c>
      <c r="L167" s="146">
        <f t="shared" si="20"/>
        <v>0</v>
      </c>
    </row>
    <row r="168" spans="1:13" s="11" customFormat="1" ht="17.399999999999999" x14ac:dyDescent="0.25">
      <c r="A168" s="88">
        <v>503</v>
      </c>
      <c r="B168" s="85" t="s">
        <v>82</v>
      </c>
      <c r="C168" s="16" t="s">
        <v>4</v>
      </c>
      <c r="D168" s="49">
        <v>1</v>
      </c>
      <c r="E168" s="119">
        <v>0</v>
      </c>
      <c r="F168" s="181">
        <v>896</v>
      </c>
      <c r="G168" s="165">
        <f t="shared" si="25"/>
        <v>0</v>
      </c>
      <c r="H168" s="161" t="s">
        <v>30</v>
      </c>
      <c r="I168" s="4" t="str">
        <f t="shared" si="18"/>
        <v/>
      </c>
      <c r="J168" s="11" t="str">
        <f t="shared" si="19"/>
        <v/>
      </c>
      <c r="L168" s="146">
        <f t="shared" si="20"/>
        <v>0</v>
      </c>
    </row>
    <row r="169" spans="1:13" s="11" customFormat="1" ht="17.399999999999999" x14ac:dyDescent="0.25">
      <c r="A169" s="88">
        <v>504</v>
      </c>
      <c r="B169" s="85" t="s">
        <v>85</v>
      </c>
      <c r="C169" s="16" t="s">
        <v>4</v>
      </c>
      <c r="D169" s="49">
        <v>1</v>
      </c>
      <c r="E169" s="119">
        <v>0</v>
      </c>
      <c r="F169" s="181">
        <v>873</v>
      </c>
      <c r="G169" s="165">
        <f t="shared" si="25"/>
        <v>0</v>
      </c>
      <c r="H169" s="161" t="s">
        <v>30</v>
      </c>
      <c r="I169" s="4" t="str">
        <f t="shared" si="18"/>
        <v/>
      </c>
      <c r="J169" s="11" t="str">
        <f t="shared" si="19"/>
        <v/>
      </c>
      <c r="L169" s="146">
        <f t="shared" si="20"/>
        <v>0</v>
      </c>
    </row>
    <row r="170" spans="1:13" s="11" customFormat="1" ht="132" x14ac:dyDescent="0.25">
      <c r="A170" s="88">
        <v>505</v>
      </c>
      <c r="B170" s="85" t="s">
        <v>204</v>
      </c>
      <c r="C170" s="16" t="s">
        <v>6</v>
      </c>
      <c r="D170" s="49">
        <v>1</v>
      </c>
      <c r="E170" s="119">
        <v>0</v>
      </c>
      <c r="F170" s="181">
        <v>3623</v>
      </c>
      <c r="G170" s="165">
        <f t="shared" si="25"/>
        <v>0</v>
      </c>
      <c r="H170" s="161" t="s">
        <v>30</v>
      </c>
      <c r="I170" s="4" t="str">
        <f t="shared" si="18"/>
        <v/>
      </c>
      <c r="J170" s="11" t="str">
        <f t="shared" si="19"/>
        <v/>
      </c>
      <c r="L170" s="146">
        <f t="shared" si="20"/>
        <v>0</v>
      </c>
    </row>
    <row r="171" spans="1:13" s="11" customFormat="1" ht="17.399999999999999" x14ac:dyDescent="0.25">
      <c r="A171" s="88">
        <v>506</v>
      </c>
      <c r="B171" s="85" t="s">
        <v>48</v>
      </c>
      <c r="C171" s="16" t="s">
        <v>6</v>
      </c>
      <c r="D171" s="49">
        <v>1</v>
      </c>
      <c r="E171" s="119">
        <v>0</v>
      </c>
      <c r="F171" s="181">
        <v>2875</v>
      </c>
      <c r="G171" s="165">
        <f t="shared" si="25"/>
        <v>0</v>
      </c>
      <c r="H171" s="161" t="s">
        <v>30</v>
      </c>
      <c r="I171" s="4" t="str">
        <f t="shared" si="18"/>
        <v/>
      </c>
      <c r="J171" s="11" t="str">
        <f t="shared" si="19"/>
        <v/>
      </c>
      <c r="L171" s="146">
        <f t="shared" si="20"/>
        <v>0</v>
      </c>
    </row>
    <row r="172" spans="1:13" s="11" customFormat="1" ht="17.399999999999999" x14ac:dyDescent="0.25">
      <c r="A172" s="88">
        <v>507</v>
      </c>
      <c r="B172" s="85" t="s">
        <v>67</v>
      </c>
      <c r="C172" s="16" t="s">
        <v>6</v>
      </c>
      <c r="D172" s="49">
        <v>1</v>
      </c>
      <c r="E172" s="119">
        <v>0</v>
      </c>
      <c r="F172" s="181">
        <v>2300</v>
      </c>
      <c r="G172" s="165">
        <f t="shared" si="25"/>
        <v>0</v>
      </c>
      <c r="H172" s="161" t="s">
        <v>30</v>
      </c>
      <c r="I172" s="4" t="str">
        <f t="shared" si="18"/>
        <v/>
      </c>
      <c r="J172" s="11" t="str">
        <f t="shared" si="19"/>
        <v/>
      </c>
      <c r="L172" s="146">
        <f t="shared" si="20"/>
        <v>0</v>
      </c>
    </row>
    <row r="173" spans="1:13" s="11" customFormat="1" ht="17.399999999999999" x14ac:dyDescent="0.25">
      <c r="A173" s="88">
        <v>508</v>
      </c>
      <c r="B173" s="85" t="s">
        <v>84</v>
      </c>
      <c r="C173" s="16" t="s">
        <v>6</v>
      </c>
      <c r="D173" s="49">
        <v>1</v>
      </c>
      <c r="E173" s="119">
        <v>0</v>
      </c>
      <c r="F173" s="181">
        <v>2070</v>
      </c>
      <c r="G173" s="165">
        <f t="shared" si="25"/>
        <v>0</v>
      </c>
      <c r="H173" s="161" t="s">
        <v>30</v>
      </c>
      <c r="I173" s="4" t="str">
        <f t="shared" si="18"/>
        <v/>
      </c>
      <c r="J173" s="11" t="str">
        <f t="shared" si="19"/>
        <v/>
      </c>
      <c r="L173" s="146">
        <f t="shared" si="20"/>
        <v>0</v>
      </c>
    </row>
    <row r="174" spans="1:13" s="11" customFormat="1" ht="105.6" x14ac:dyDescent="0.25">
      <c r="A174" s="88">
        <v>509</v>
      </c>
      <c r="B174" s="85" t="s">
        <v>205</v>
      </c>
      <c r="C174" s="16" t="s">
        <v>4</v>
      </c>
      <c r="D174" s="49">
        <v>1</v>
      </c>
      <c r="E174" s="119">
        <v>0</v>
      </c>
      <c r="F174" s="181"/>
      <c r="G174" s="165">
        <f t="shared" si="25"/>
        <v>0</v>
      </c>
      <c r="H174" s="161" t="s">
        <v>30</v>
      </c>
      <c r="I174" s="4" t="str">
        <f t="shared" si="18"/>
        <v/>
      </c>
      <c r="J174" s="11" t="str">
        <f t="shared" si="19"/>
        <v/>
      </c>
      <c r="L174" s="146">
        <f t="shared" si="20"/>
        <v>0</v>
      </c>
    </row>
    <row r="175" spans="1:13" s="11" customFormat="1" ht="17.399999999999999" x14ac:dyDescent="0.25">
      <c r="A175" s="88">
        <v>510</v>
      </c>
      <c r="B175" s="85" t="s">
        <v>14</v>
      </c>
      <c r="C175" s="16" t="s">
        <v>4</v>
      </c>
      <c r="D175" s="49">
        <v>1</v>
      </c>
      <c r="E175" s="119">
        <v>0</v>
      </c>
      <c r="F175" s="181"/>
      <c r="G175" s="165">
        <f t="shared" si="25"/>
        <v>0</v>
      </c>
      <c r="H175" s="161" t="s">
        <v>30</v>
      </c>
      <c r="I175" s="4" t="str">
        <f t="shared" si="18"/>
        <v/>
      </c>
      <c r="J175" s="11" t="str">
        <f t="shared" si="19"/>
        <v/>
      </c>
      <c r="L175" s="146">
        <f t="shared" si="20"/>
        <v>0</v>
      </c>
    </row>
    <row r="176" spans="1:13" s="11" customFormat="1" ht="17.399999999999999" x14ac:dyDescent="0.25">
      <c r="A176" s="88">
        <v>511</v>
      </c>
      <c r="B176" s="85" t="s">
        <v>11</v>
      </c>
      <c r="C176" s="16" t="s">
        <v>4</v>
      </c>
      <c r="D176" s="49">
        <v>1</v>
      </c>
      <c r="E176" s="119">
        <v>0</v>
      </c>
      <c r="F176" s="181"/>
      <c r="G176" s="165">
        <f t="shared" si="25"/>
        <v>0</v>
      </c>
      <c r="H176" s="161" t="s">
        <v>30</v>
      </c>
      <c r="I176" s="4" t="str">
        <f t="shared" si="18"/>
        <v/>
      </c>
      <c r="J176" s="11" t="str">
        <f t="shared" si="19"/>
        <v/>
      </c>
      <c r="L176" s="146">
        <f t="shared" si="20"/>
        <v>0</v>
      </c>
    </row>
    <row r="177" spans="1:12" s="11" customFormat="1" ht="52.8" x14ac:dyDescent="0.25">
      <c r="A177" s="88">
        <v>512</v>
      </c>
      <c r="B177" s="85" t="s">
        <v>206</v>
      </c>
      <c r="C177" s="16" t="s">
        <v>6</v>
      </c>
      <c r="D177" s="49">
        <v>1</v>
      </c>
      <c r="E177" s="119">
        <v>0</v>
      </c>
      <c r="F177" s="181"/>
      <c r="G177" s="165">
        <f t="shared" si="25"/>
        <v>0</v>
      </c>
      <c r="H177" s="161" t="s">
        <v>30</v>
      </c>
      <c r="I177" s="4" t="str">
        <f t="shared" si="18"/>
        <v/>
      </c>
      <c r="J177" s="11" t="str">
        <f t="shared" si="19"/>
        <v/>
      </c>
      <c r="L177" s="146">
        <f t="shared" si="20"/>
        <v>0</v>
      </c>
    </row>
    <row r="178" spans="1:12" s="11" customFormat="1" ht="17.399999999999999" x14ac:dyDescent="0.25">
      <c r="A178" s="88">
        <v>513</v>
      </c>
      <c r="B178" s="85" t="s">
        <v>10</v>
      </c>
      <c r="C178" s="16" t="s">
        <v>6</v>
      </c>
      <c r="D178" s="49">
        <v>1</v>
      </c>
      <c r="E178" s="119">
        <v>0</v>
      </c>
      <c r="F178" s="181"/>
      <c r="G178" s="165">
        <f t="shared" si="25"/>
        <v>0</v>
      </c>
      <c r="H178" s="161" t="s">
        <v>30</v>
      </c>
      <c r="I178" s="4" t="str">
        <f t="shared" si="18"/>
        <v/>
      </c>
      <c r="J178" s="11" t="str">
        <f t="shared" si="19"/>
        <v/>
      </c>
      <c r="L178" s="146">
        <f t="shared" si="20"/>
        <v>0</v>
      </c>
    </row>
    <row r="179" spans="1:12" s="11" customFormat="1" ht="52.8" x14ac:dyDescent="0.25">
      <c r="A179" s="88">
        <v>514</v>
      </c>
      <c r="B179" s="85" t="s">
        <v>207</v>
      </c>
      <c r="C179" s="16" t="s">
        <v>6</v>
      </c>
      <c r="D179" s="49">
        <v>1</v>
      </c>
      <c r="E179" s="119">
        <v>0</v>
      </c>
      <c r="F179" s="181"/>
      <c r="G179" s="165">
        <f t="shared" si="25"/>
        <v>0</v>
      </c>
      <c r="H179" s="161" t="s">
        <v>30</v>
      </c>
      <c r="I179" s="4" t="str">
        <f t="shared" si="18"/>
        <v/>
      </c>
      <c r="J179" s="11" t="str">
        <f t="shared" si="19"/>
        <v/>
      </c>
      <c r="L179" s="146">
        <f t="shared" si="20"/>
        <v>0</v>
      </c>
    </row>
    <row r="180" spans="1:12" s="11" customFormat="1" ht="17.399999999999999" x14ac:dyDescent="0.25">
      <c r="A180" s="88">
        <v>515</v>
      </c>
      <c r="B180" s="85" t="s">
        <v>10</v>
      </c>
      <c r="C180" s="16" t="s">
        <v>6</v>
      </c>
      <c r="D180" s="49">
        <v>1</v>
      </c>
      <c r="E180" s="119">
        <v>0</v>
      </c>
      <c r="F180" s="181"/>
      <c r="G180" s="165">
        <f t="shared" si="25"/>
        <v>0</v>
      </c>
      <c r="H180" s="161" t="s">
        <v>30</v>
      </c>
      <c r="I180" s="4" t="str">
        <f t="shared" si="18"/>
        <v/>
      </c>
      <c r="J180" s="11" t="str">
        <f t="shared" si="19"/>
        <v/>
      </c>
      <c r="L180" s="146">
        <f t="shared" si="20"/>
        <v>0</v>
      </c>
    </row>
    <row r="181" spans="1:12" s="11" customFormat="1" ht="52.8" x14ac:dyDescent="0.25">
      <c r="A181" s="88">
        <v>516</v>
      </c>
      <c r="B181" s="85" t="s">
        <v>208</v>
      </c>
      <c r="C181" s="16" t="s">
        <v>6</v>
      </c>
      <c r="D181" s="49">
        <v>1</v>
      </c>
      <c r="E181" s="119">
        <v>0</v>
      </c>
      <c r="F181" s="181"/>
      <c r="G181" s="165">
        <f t="shared" si="25"/>
        <v>0</v>
      </c>
      <c r="H181" s="161" t="s">
        <v>30</v>
      </c>
      <c r="I181" s="4" t="str">
        <f t="shared" si="18"/>
        <v/>
      </c>
      <c r="J181" s="11" t="str">
        <f t="shared" si="19"/>
        <v/>
      </c>
      <c r="L181" s="146">
        <f t="shared" si="20"/>
        <v>0</v>
      </c>
    </row>
    <row r="182" spans="1:12" s="11" customFormat="1" ht="17.399999999999999" x14ac:dyDescent="0.25">
      <c r="A182" s="88">
        <v>517</v>
      </c>
      <c r="B182" s="85" t="s">
        <v>10</v>
      </c>
      <c r="C182" s="16" t="s">
        <v>6</v>
      </c>
      <c r="D182" s="49">
        <v>1</v>
      </c>
      <c r="E182" s="119">
        <v>0</v>
      </c>
      <c r="F182" s="181"/>
      <c r="G182" s="165">
        <f t="shared" si="25"/>
        <v>0</v>
      </c>
      <c r="H182" s="161" t="s">
        <v>30</v>
      </c>
      <c r="I182" s="4" t="str">
        <f t="shared" si="18"/>
        <v/>
      </c>
      <c r="J182" s="11" t="str">
        <f t="shared" si="19"/>
        <v/>
      </c>
      <c r="L182" s="146">
        <f t="shared" si="20"/>
        <v>0</v>
      </c>
    </row>
    <row r="183" spans="1:12" s="11" customFormat="1" ht="52.8" x14ac:dyDescent="0.25">
      <c r="A183" s="88">
        <v>518</v>
      </c>
      <c r="B183" s="85" t="s">
        <v>209</v>
      </c>
      <c r="C183" s="16" t="s">
        <v>6</v>
      </c>
      <c r="D183" s="49">
        <v>1</v>
      </c>
      <c r="E183" s="119">
        <v>0</v>
      </c>
      <c r="F183" s="181"/>
      <c r="G183" s="165">
        <f t="shared" si="25"/>
        <v>0</v>
      </c>
      <c r="H183" s="161" t="s">
        <v>30</v>
      </c>
      <c r="I183" s="4" t="str">
        <f t="shared" si="18"/>
        <v/>
      </c>
      <c r="J183" s="11" t="str">
        <f t="shared" si="19"/>
        <v/>
      </c>
      <c r="L183" s="146">
        <f t="shared" si="20"/>
        <v>0</v>
      </c>
    </row>
    <row r="184" spans="1:12" s="11" customFormat="1" ht="17.399999999999999" x14ac:dyDescent="0.25">
      <c r="A184" s="88">
        <v>519</v>
      </c>
      <c r="B184" s="85" t="s">
        <v>10</v>
      </c>
      <c r="C184" s="16" t="s">
        <v>6</v>
      </c>
      <c r="D184" s="49">
        <v>1</v>
      </c>
      <c r="E184" s="119">
        <v>0</v>
      </c>
      <c r="F184" s="181"/>
      <c r="G184" s="165">
        <f t="shared" si="25"/>
        <v>0</v>
      </c>
      <c r="H184" s="161" t="s">
        <v>30</v>
      </c>
      <c r="I184" s="4" t="str">
        <f t="shared" si="18"/>
        <v/>
      </c>
      <c r="J184" s="11" t="str">
        <f t="shared" si="19"/>
        <v/>
      </c>
      <c r="L184" s="146">
        <f t="shared" si="20"/>
        <v>0</v>
      </c>
    </row>
    <row r="185" spans="1:12" s="11" customFormat="1" ht="132.75" customHeight="1" x14ac:dyDescent="0.25">
      <c r="A185" s="88">
        <v>520</v>
      </c>
      <c r="B185" s="85" t="s">
        <v>210</v>
      </c>
      <c r="C185" s="16" t="s">
        <v>6</v>
      </c>
      <c r="D185" s="49">
        <v>1</v>
      </c>
      <c r="E185" s="119">
        <v>0</v>
      </c>
      <c r="F185" s="181"/>
      <c r="G185" s="165">
        <f t="shared" si="25"/>
        <v>0</v>
      </c>
      <c r="H185" s="161" t="s">
        <v>30</v>
      </c>
      <c r="I185" s="4" t="str">
        <f t="shared" si="18"/>
        <v/>
      </c>
      <c r="J185" s="11" t="str">
        <f t="shared" si="19"/>
        <v/>
      </c>
      <c r="L185" s="146">
        <f t="shared" si="20"/>
        <v>0</v>
      </c>
    </row>
    <row r="186" spans="1:12" s="11" customFormat="1" ht="17.399999999999999" x14ac:dyDescent="0.25">
      <c r="A186" s="88">
        <v>521</v>
      </c>
      <c r="B186" s="85" t="s">
        <v>49</v>
      </c>
      <c r="C186" s="16" t="s">
        <v>6</v>
      </c>
      <c r="D186" s="49">
        <v>1</v>
      </c>
      <c r="E186" s="119">
        <v>0</v>
      </c>
      <c r="F186" s="181"/>
      <c r="G186" s="165">
        <f t="shared" si="25"/>
        <v>0</v>
      </c>
      <c r="H186" s="161" t="s">
        <v>30</v>
      </c>
      <c r="I186" s="4" t="str">
        <f t="shared" si="18"/>
        <v/>
      </c>
      <c r="J186" s="11" t="str">
        <f t="shared" si="19"/>
        <v/>
      </c>
      <c r="L186" s="146">
        <f t="shared" si="20"/>
        <v>0</v>
      </c>
    </row>
    <row r="187" spans="1:12" s="11" customFormat="1" ht="17.399999999999999" x14ac:dyDescent="0.25">
      <c r="A187" s="88">
        <v>522</v>
      </c>
      <c r="B187" s="85" t="s">
        <v>87</v>
      </c>
      <c r="C187" s="16" t="s">
        <v>6</v>
      </c>
      <c r="D187" s="49">
        <v>1</v>
      </c>
      <c r="E187" s="119">
        <v>0</v>
      </c>
      <c r="F187" s="181"/>
      <c r="G187" s="165">
        <f t="shared" si="25"/>
        <v>0</v>
      </c>
      <c r="H187" s="161" t="s">
        <v>30</v>
      </c>
      <c r="I187" s="4" t="str">
        <f t="shared" si="18"/>
        <v/>
      </c>
      <c r="J187" s="11" t="str">
        <f t="shared" si="19"/>
        <v/>
      </c>
      <c r="L187" s="146">
        <f t="shared" si="20"/>
        <v>0</v>
      </c>
    </row>
    <row r="188" spans="1:12" s="11" customFormat="1" ht="52.8" x14ac:dyDescent="0.25">
      <c r="A188" s="88">
        <v>523</v>
      </c>
      <c r="B188" s="85" t="s">
        <v>211</v>
      </c>
      <c r="C188" s="16" t="s">
        <v>7</v>
      </c>
      <c r="D188" s="49">
        <v>1</v>
      </c>
      <c r="E188" s="119">
        <v>0</v>
      </c>
      <c r="F188" s="181"/>
      <c r="G188" s="165">
        <f t="shared" si="25"/>
        <v>0</v>
      </c>
      <c r="H188" s="161" t="s">
        <v>31</v>
      </c>
      <c r="I188" s="4" t="str">
        <f t="shared" si="18"/>
        <v/>
      </c>
      <c r="J188" s="11" t="str">
        <f t="shared" si="19"/>
        <v/>
      </c>
      <c r="L188" s="146">
        <f t="shared" si="20"/>
        <v>0</v>
      </c>
    </row>
    <row r="189" spans="1:12" s="11" customFormat="1" ht="66" x14ac:dyDescent="0.25">
      <c r="A189" s="88">
        <v>524</v>
      </c>
      <c r="B189" s="85" t="s">
        <v>212</v>
      </c>
      <c r="C189" s="16" t="s">
        <v>7</v>
      </c>
      <c r="D189" s="49">
        <v>1</v>
      </c>
      <c r="E189" s="119">
        <v>0</v>
      </c>
      <c r="F189" s="181"/>
      <c r="G189" s="165">
        <f t="shared" si="25"/>
        <v>0</v>
      </c>
      <c r="H189" s="161" t="s">
        <v>31</v>
      </c>
      <c r="I189" s="4" t="str">
        <f t="shared" si="18"/>
        <v/>
      </c>
      <c r="J189" s="11" t="str">
        <f t="shared" si="19"/>
        <v/>
      </c>
      <c r="L189" s="146">
        <f t="shared" si="20"/>
        <v>0</v>
      </c>
    </row>
    <row r="190" spans="1:12" s="11" customFormat="1" ht="66" x14ac:dyDescent="0.25">
      <c r="A190" s="88">
        <v>525</v>
      </c>
      <c r="B190" s="85" t="s">
        <v>213</v>
      </c>
      <c r="C190" s="16" t="s">
        <v>6</v>
      </c>
      <c r="D190" s="49">
        <v>1</v>
      </c>
      <c r="E190" s="119">
        <v>0</v>
      </c>
      <c r="F190" s="181"/>
      <c r="G190" s="165">
        <f t="shared" si="25"/>
        <v>0</v>
      </c>
      <c r="H190" s="161" t="s">
        <v>31</v>
      </c>
      <c r="I190" s="4" t="str">
        <f t="shared" si="18"/>
        <v/>
      </c>
      <c r="J190" s="11" t="str">
        <f t="shared" si="19"/>
        <v/>
      </c>
      <c r="L190" s="146">
        <f t="shared" si="20"/>
        <v>0</v>
      </c>
    </row>
    <row r="191" spans="1:12" s="11" customFormat="1" ht="39.6" x14ac:dyDescent="0.25">
      <c r="A191" s="88">
        <v>526</v>
      </c>
      <c r="B191" s="85" t="s">
        <v>214</v>
      </c>
      <c r="C191" s="16" t="s">
        <v>6</v>
      </c>
      <c r="D191" s="49">
        <v>1</v>
      </c>
      <c r="E191" s="119">
        <v>0</v>
      </c>
      <c r="F191" s="181"/>
      <c r="G191" s="165">
        <f t="shared" si="25"/>
        <v>0</v>
      </c>
      <c r="H191" s="161" t="s">
        <v>31</v>
      </c>
      <c r="I191" s="4" t="str">
        <f t="shared" si="18"/>
        <v/>
      </c>
      <c r="J191" s="11" t="str">
        <f t="shared" si="19"/>
        <v/>
      </c>
      <c r="L191" s="146">
        <f t="shared" si="20"/>
        <v>0</v>
      </c>
    </row>
    <row r="192" spans="1:12" s="11" customFormat="1" ht="17.399999999999999" x14ac:dyDescent="0.25">
      <c r="A192" s="88">
        <v>527</v>
      </c>
      <c r="B192" s="85" t="s">
        <v>88</v>
      </c>
      <c r="C192" s="16" t="s">
        <v>6</v>
      </c>
      <c r="D192" s="49">
        <v>1</v>
      </c>
      <c r="E192" s="119">
        <v>0</v>
      </c>
      <c r="F192" s="181"/>
      <c r="G192" s="165">
        <f t="shared" si="25"/>
        <v>0</v>
      </c>
      <c r="H192" s="161" t="s">
        <v>31</v>
      </c>
      <c r="I192" s="4" t="str">
        <f t="shared" si="18"/>
        <v/>
      </c>
      <c r="J192" s="11" t="str">
        <f t="shared" si="19"/>
        <v/>
      </c>
      <c r="L192" s="146">
        <f t="shared" si="20"/>
        <v>0</v>
      </c>
    </row>
    <row r="193" spans="1:12" s="11" customFormat="1" ht="17.399999999999999" x14ac:dyDescent="0.25">
      <c r="A193" s="120">
        <v>528</v>
      </c>
      <c r="B193" s="121" t="s">
        <v>89</v>
      </c>
      <c r="C193" s="122" t="s">
        <v>6</v>
      </c>
      <c r="D193" s="123">
        <v>1</v>
      </c>
      <c r="E193" s="119">
        <v>0</v>
      </c>
      <c r="F193" s="181"/>
      <c r="G193" s="165">
        <f t="shared" ref="G193:G198" si="26">D193*E193</f>
        <v>0</v>
      </c>
      <c r="H193" s="161" t="s">
        <v>31</v>
      </c>
      <c r="I193" s="4" t="str">
        <f t="shared" si="18"/>
        <v/>
      </c>
      <c r="J193" s="11" t="str">
        <f t="shared" si="19"/>
        <v/>
      </c>
      <c r="L193" s="146">
        <f t="shared" si="20"/>
        <v>0</v>
      </c>
    </row>
    <row r="194" spans="1:12" s="11" customFormat="1" ht="105.75" customHeight="1" x14ac:dyDescent="0.25">
      <c r="A194" s="120">
        <v>529</v>
      </c>
      <c r="B194" s="114" t="s">
        <v>122</v>
      </c>
      <c r="C194" s="154" t="s">
        <v>4</v>
      </c>
      <c r="D194" s="123">
        <v>1</v>
      </c>
      <c r="E194" s="119">
        <v>0</v>
      </c>
      <c r="F194" s="181"/>
      <c r="G194" s="165">
        <f t="shared" si="26"/>
        <v>0</v>
      </c>
      <c r="H194" s="161" t="s">
        <v>30</v>
      </c>
      <c r="I194" s="4" t="str">
        <f t="shared" si="18"/>
        <v/>
      </c>
      <c r="J194" s="11" t="str">
        <f t="shared" si="19"/>
        <v/>
      </c>
      <c r="L194" s="146">
        <f t="shared" si="20"/>
        <v>0</v>
      </c>
    </row>
    <row r="195" spans="1:12" s="11" customFormat="1" ht="17.399999999999999" x14ac:dyDescent="0.25">
      <c r="A195" s="120">
        <v>530</v>
      </c>
      <c r="B195" s="114" t="s">
        <v>215</v>
      </c>
      <c r="C195" s="122" t="s">
        <v>6</v>
      </c>
      <c r="D195" s="123">
        <v>1</v>
      </c>
      <c r="E195" s="119">
        <v>0</v>
      </c>
      <c r="F195" s="64"/>
      <c r="G195" s="170">
        <f t="shared" si="26"/>
        <v>0</v>
      </c>
      <c r="H195" s="161" t="s">
        <v>31</v>
      </c>
      <c r="I195" s="4" t="str">
        <f t="shared" si="18"/>
        <v/>
      </c>
      <c r="J195" s="11" t="str">
        <f t="shared" si="19"/>
        <v/>
      </c>
      <c r="L195" s="146">
        <f t="shared" si="20"/>
        <v>0</v>
      </c>
    </row>
    <row r="196" spans="1:12" s="11" customFormat="1" ht="145.19999999999999" x14ac:dyDescent="0.25">
      <c r="A196" s="120">
        <v>531</v>
      </c>
      <c r="B196" s="114" t="s">
        <v>116</v>
      </c>
      <c r="C196" s="122" t="s">
        <v>6</v>
      </c>
      <c r="D196" s="123">
        <v>1</v>
      </c>
      <c r="E196" s="119">
        <v>0</v>
      </c>
      <c r="F196" s="182"/>
      <c r="G196" s="165">
        <f>D196*E196</f>
        <v>0</v>
      </c>
      <c r="H196" s="183" t="s">
        <v>31</v>
      </c>
      <c r="I196" s="4" t="str">
        <f t="shared" si="18"/>
        <v/>
      </c>
      <c r="J196" s="11" t="str">
        <f t="shared" si="19"/>
        <v/>
      </c>
      <c r="L196" s="146">
        <f t="shared" si="20"/>
        <v>0</v>
      </c>
    </row>
    <row r="197" spans="1:12" s="11" customFormat="1" ht="105.6" x14ac:dyDescent="0.25">
      <c r="A197" s="153">
        <v>532</v>
      </c>
      <c r="B197" s="143" t="s">
        <v>117</v>
      </c>
      <c r="C197" s="154" t="s">
        <v>6</v>
      </c>
      <c r="D197" s="155">
        <v>1</v>
      </c>
      <c r="E197" s="148">
        <v>0</v>
      </c>
      <c r="F197" s="186"/>
      <c r="G197" s="187">
        <f>D197*E197</f>
        <v>0</v>
      </c>
      <c r="H197" s="172" t="s">
        <v>30</v>
      </c>
      <c r="I197" s="4" t="str">
        <f t="shared" si="18"/>
        <v/>
      </c>
      <c r="J197" s="11" t="str">
        <f t="shared" si="19"/>
        <v/>
      </c>
      <c r="L197" s="146">
        <f t="shared" si="20"/>
        <v>0</v>
      </c>
    </row>
    <row r="198" spans="1:12" s="11" customFormat="1" ht="132.6" thickBot="1" x14ac:dyDescent="0.3">
      <c r="A198" s="112">
        <v>533</v>
      </c>
      <c r="B198" s="149" t="s">
        <v>123</v>
      </c>
      <c r="C198" s="150" t="s">
        <v>6</v>
      </c>
      <c r="D198" s="151">
        <v>1</v>
      </c>
      <c r="E198" s="152">
        <v>0</v>
      </c>
      <c r="F198" s="66"/>
      <c r="G198" s="167">
        <f t="shared" si="26"/>
        <v>0</v>
      </c>
      <c r="H198" s="176" t="s">
        <v>31</v>
      </c>
      <c r="I198" s="4" t="str">
        <f t="shared" si="18"/>
        <v/>
      </c>
      <c r="J198" s="11" t="str">
        <f t="shared" si="19"/>
        <v/>
      </c>
      <c r="L198" s="146">
        <f t="shared" si="20"/>
        <v>0</v>
      </c>
    </row>
    <row r="199" spans="1:12" s="11" customFormat="1" ht="17.399999999999999" x14ac:dyDescent="0.25">
      <c r="A199" s="8"/>
      <c r="B199" s="27"/>
      <c r="C199" s="8"/>
      <c r="D199" s="24"/>
      <c r="E199" s="64"/>
      <c r="F199" s="64"/>
      <c r="G199" s="65"/>
      <c r="H199" s="7"/>
      <c r="I199" s="4"/>
      <c r="L199" s="146"/>
    </row>
    <row r="200" spans="1:12" s="11" customFormat="1" ht="18" thickBot="1" x14ac:dyDescent="0.3">
      <c r="A200" s="8"/>
      <c r="B200" s="32" t="s">
        <v>25</v>
      </c>
      <c r="C200" s="8"/>
      <c r="D200" s="24"/>
      <c r="E200" s="66"/>
      <c r="F200" s="64"/>
      <c r="G200" s="67"/>
      <c r="H200" s="7"/>
      <c r="I200" s="4"/>
      <c r="L200" s="146"/>
    </row>
    <row r="201" spans="1:12" s="11" customFormat="1" ht="66" x14ac:dyDescent="0.25">
      <c r="A201" s="86">
        <v>601</v>
      </c>
      <c r="B201" s="87" t="s">
        <v>216</v>
      </c>
      <c r="C201" s="18" t="s">
        <v>6</v>
      </c>
      <c r="D201" s="48">
        <v>1</v>
      </c>
      <c r="E201" s="119">
        <v>0</v>
      </c>
      <c r="F201" s="180"/>
      <c r="G201" s="170">
        <f t="shared" ref="G201:G212" si="27">D201*E201</f>
        <v>0</v>
      </c>
      <c r="H201" s="171" t="s">
        <v>30</v>
      </c>
      <c r="I201" s="4" t="str">
        <f t="shared" ref="I201:I239" si="28">IF(ISBLANK(F201),(IF(AND(ISNUMBER(E201),E201&lt;&gt;""),"","Vyplňte")),(IF(AND(ISNUMBER(E201),E201&lt;&gt;"",E201&lt;=F201),"","Vyplňte")))</f>
        <v/>
      </c>
      <c r="J201" s="11" t="str">
        <f t="shared" ref="J201:J239" si="29">IF(AND(E201&gt;F201,F201&lt;&gt;0),"nesprávná hodnota","")</f>
        <v/>
      </c>
      <c r="L201" s="146">
        <f t="shared" ref="L201:L239" si="30">IF(I201="Vyplňte",1,0)</f>
        <v>0</v>
      </c>
    </row>
    <row r="202" spans="1:12" s="11" customFormat="1" ht="66" x14ac:dyDescent="0.25">
      <c r="A202" s="88">
        <v>602</v>
      </c>
      <c r="B202" s="85" t="s">
        <v>217</v>
      </c>
      <c r="C202" s="16" t="s">
        <v>6</v>
      </c>
      <c r="D202" s="49">
        <v>1</v>
      </c>
      <c r="E202" s="119">
        <v>0</v>
      </c>
      <c r="F202" s="181"/>
      <c r="G202" s="165">
        <f t="shared" si="27"/>
        <v>0</v>
      </c>
      <c r="H202" s="161" t="s">
        <v>30</v>
      </c>
      <c r="I202" s="4" t="str">
        <f t="shared" si="28"/>
        <v/>
      </c>
      <c r="J202" s="11" t="str">
        <f t="shared" si="29"/>
        <v/>
      </c>
      <c r="L202" s="146">
        <f t="shared" si="30"/>
        <v>0</v>
      </c>
    </row>
    <row r="203" spans="1:12" s="11" customFormat="1" ht="66" x14ac:dyDescent="0.25">
      <c r="A203" s="88">
        <v>603</v>
      </c>
      <c r="B203" s="85" t="s">
        <v>218</v>
      </c>
      <c r="C203" s="16" t="s">
        <v>6</v>
      </c>
      <c r="D203" s="49">
        <v>1</v>
      </c>
      <c r="E203" s="119">
        <v>0</v>
      </c>
      <c r="F203" s="181"/>
      <c r="G203" s="165">
        <f t="shared" si="27"/>
        <v>0</v>
      </c>
      <c r="H203" s="161" t="s">
        <v>30</v>
      </c>
      <c r="I203" s="4" t="str">
        <f t="shared" si="28"/>
        <v/>
      </c>
      <c r="J203" s="11" t="str">
        <f t="shared" si="29"/>
        <v/>
      </c>
      <c r="L203" s="146">
        <f t="shared" si="30"/>
        <v>0</v>
      </c>
    </row>
    <row r="204" spans="1:12" s="11" customFormat="1" ht="52.8" x14ac:dyDescent="0.25">
      <c r="A204" s="88">
        <v>604</v>
      </c>
      <c r="B204" s="85" t="s">
        <v>219</v>
      </c>
      <c r="C204" s="16" t="s">
        <v>6</v>
      </c>
      <c r="D204" s="49">
        <v>1</v>
      </c>
      <c r="E204" s="119">
        <v>0</v>
      </c>
      <c r="F204" s="181"/>
      <c r="G204" s="165">
        <f t="shared" si="27"/>
        <v>0</v>
      </c>
      <c r="H204" s="161" t="s">
        <v>31</v>
      </c>
      <c r="I204" s="4" t="str">
        <f t="shared" si="28"/>
        <v/>
      </c>
      <c r="J204" s="11" t="str">
        <f t="shared" si="29"/>
        <v/>
      </c>
      <c r="L204" s="146">
        <f t="shared" si="30"/>
        <v>0</v>
      </c>
    </row>
    <row r="205" spans="1:12" s="11" customFormat="1" ht="26.4" x14ac:dyDescent="0.25">
      <c r="A205" s="88">
        <v>605</v>
      </c>
      <c r="B205" s="85" t="s">
        <v>220</v>
      </c>
      <c r="C205" s="16" t="s">
        <v>4</v>
      </c>
      <c r="D205" s="49">
        <v>1</v>
      </c>
      <c r="E205" s="119">
        <v>0</v>
      </c>
      <c r="F205" s="181"/>
      <c r="G205" s="165">
        <f t="shared" si="27"/>
        <v>0</v>
      </c>
      <c r="H205" s="161" t="s">
        <v>31</v>
      </c>
      <c r="I205" s="4" t="str">
        <f t="shared" si="28"/>
        <v/>
      </c>
      <c r="J205" s="11" t="str">
        <f t="shared" si="29"/>
        <v/>
      </c>
      <c r="L205" s="146">
        <f t="shared" si="30"/>
        <v>0</v>
      </c>
    </row>
    <row r="206" spans="1:12" s="11" customFormat="1" ht="17.399999999999999" x14ac:dyDescent="0.25">
      <c r="A206" s="88">
        <v>606</v>
      </c>
      <c r="B206" s="85" t="s">
        <v>221</v>
      </c>
      <c r="C206" s="16" t="s">
        <v>6</v>
      </c>
      <c r="D206" s="49">
        <v>1</v>
      </c>
      <c r="E206" s="119">
        <v>0</v>
      </c>
      <c r="F206" s="181"/>
      <c r="G206" s="165">
        <f t="shared" si="27"/>
        <v>0</v>
      </c>
      <c r="H206" s="161" t="s">
        <v>31</v>
      </c>
      <c r="I206" s="4" t="str">
        <f t="shared" si="28"/>
        <v/>
      </c>
      <c r="J206" s="11" t="str">
        <f t="shared" si="29"/>
        <v/>
      </c>
      <c r="L206" s="146">
        <f t="shared" si="30"/>
        <v>0</v>
      </c>
    </row>
    <row r="207" spans="1:12" s="11" customFormat="1" ht="409.5" customHeight="1" x14ac:dyDescent="0.25">
      <c r="A207" s="88">
        <v>607</v>
      </c>
      <c r="B207" s="118" t="s">
        <v>124</v>
      </c>
      <c r="C207" s="16" t="s">
        <v>6</v>
      </c>
      <c r="D207" s="49">
        <v>1</v>
      </c>
      <c r="E207" s="119">
        <v>0</v>
      </c>
      <c r="F207" s="181"/>
      <c r="G207" s="165">
        <f t="shared" si="27"/>
        <v>0</v>
      </c>
      <c r="H207" s="161" t="s">
        <v>31</v>
      </c>
      <c r="I207" s="4" t="str">
        <f t="shared" si="28"/>
        <v/>
      </c>
      <c r="J207" s="11" t="str">
        <f t="shared" si="29"/>
        <v/>
      </c>
      <c r="L207" s="146">
        <f t="shared" si="30"/>
        <v>0</v>
      </c>
    </row>
    <row r="208" spans="1:12" s="11" customFormat="1" ht="17.399999999999999" x14ac:dyDescent="0.25">
      <c r="A208" s="88">
        <v>608</v>
      </c>
      <c r="B208" s="85" t="s">
        <v>222</v>
      </c>
      <c r="C208" s="16" t="s">
        <v>6</v>
      </c>
      <c r="D208" s="49">
        <v>1</v>
      </c>
      <c r="E208" s="119">
        <v>0</v>
      </c>
      <c r="F208" s="181"/>
      <c r="G208" s="165">
        <f t="shared" si="27"/>
        <v>0</v>
      </c>
      <c r="H208" s="161" t="s">
        <v>31</v>
      </c>
      <c r="I208" s="4" t="str">
        <f t="shared" si="28"/>
        <v/>
      </c>
      <c r="J208" s="11" t="str">
        <f t="shared" si="29"/>
        <v/>
      </c>
      <c r="L208" s="146">
        <f t="shared" si="30"/>
        <v>0</v>
      </c>
    </row>
    <row r="209" spans="1:12" s="11" customFormat="1" ht="52.8" x14ac:dyDescent="0.25">
      <c r="A209" s="88">
        <v>609</v>
      </c>
      <c r="B209" s="85" t="s">
        <v>223</v>
      </c>
      <c r="C209" s="16" t="s">
        <v>6</v>
      </c>
      <c r="D209" s="49">
        <v>1</v>
      </c>
      <c r="E209" s="119">
        <v>0</v>
      </c>
      <c r="F209" s="181"/>
      <c r="G209" s="165">
        <f t="shared" si="27"/>
        <v>0</v>
      </c>
      <c r="H209" s="161" t="s">
        <v>30</v>
      </c>
      <c r="I209" s="4" t="str">
        <f t="shared" si="28"/>
        <v/>
      </c>
      <c r="J209" s="11" t="str">
        <f t="shared" si="29"/>
        <v/>
      </c>
      <c r="L209" s="146">
        <f t="shared" si="30"/>
        <v>0</v>
      </c>
    </row>
    <row r="210" spans="1:12" s="11" customFormat="1" ht="39.6" x14ac:dyDescent="0.25">
      <c r="A210" s="88">
        <v>610</v>
      </c>
      <c r="B210" s="85" t="s">
        <v>224</v>
      </c>
      <c r="C210" s="16" t="s">
        <v>6</v>
      </c>
      <c r="D210" s="49">
        <v>1</v>
      </c>
      <c r="E210" s="119">
        <v>0</v>
      </c>
      <c r="F210" s="181"/>
      <c r="G210" s="165">
        <f t="shared" si="27"/>
        <v>0</v>
      </c>
      <c r="H210" s="161" t="s">
        <v>31</v>
      </c>
      <c r="I210" s="4" t="str">
        <f t="shared" si="28"/>
        <v/>
      </c>
      <c r="J210" s="11" t="str">
        <f t="shared" si="29"/>
        <v/>
      </c>
      <c r="L210" s="146">
        <f t="shared" si="30"/>
        <v>0</v>
      </c>
    </row>
    <row r="211" spans="1:12" s="11" customFormat="1" ht="39.6" x14ac:dyDescent="0.25">
      <c r="A211" s="88">
        <v>611</v>
      </c>
      <c r="B211" s="141" t="s">
        <v>225</v>
      </c>
      <c r="C211" s="16" t="s">
        <v>6</v>
      </c>
      <c r="D211" s="49">
        <v>1</v>
      </c>
      <c r="E211" s="119">
        <v>0</v>
      </c>
      <c r="F211" s="181"/>
      <c r="G211" s="165">
        <f t="shared" si="27"/>
        <v>0</v>
      </c>
      <c r="H211" s="161" t="s">
        <v>31</v>
      </c>
      <c r="I211" s="4" t="str">
        <f t="shared" si="28"/>
        <v/>
      </c>
      <c r="J211" s="11" t="str">
        <f t="shared" si="29"/>
        <v/>
      </c>
      <c r="L211" s="146">
        <f t="shared" si="30"/>
        <v>0</v>
      </c>
    </row>
    <row r="212" spans="1:12" s="11" customFormat="1" ht="18" thickBot="1" x14ac:dyDescent="0.3">
      <c r="A212" s="89">
        <v>612</v>
      </c>
      <c r="B212" s="90" t="s">
        <v>226</v>
      </c>
      <c r="C212" s="17" t="s">
        <v>6</v>
      </c>
      <c r="D212" s="91">
        <v>1</v>
      </c>
      <c r="E212" s="93">
        <v>0</v>
      </c>
      <c r="F212" s="188"/>
      <c r="G212" s="175">
        <f t="shared" si="27"/>
        <v>0</v>
      </c>
      <c r="H212" s="168" t="s">
        <v>31</v>
      </c>
      <c r="I212" s="4" t="str">
        <f t="shared" si="28"/>
        <v/>
      </c>
      <c r="J212" s="11" t="str">
        <f t="shared" si="29"/>
        <v/>
      </c>
      <c r="L212" s="146">
        <f t="shared" si="30"/>
        <v>0</v>
      </c>
    </row>
    <row r="213" spans="1:12" s="11" customFormat="1" ht="17.399999999999999" x14ac:dyDescent="0.25">
      <c r="A213" s="8"/>
      <c r="B213" s="28"/>
      <c r="C213" s="8"/>
      <c r="D213" s="24"/>
      <c r="E213" s="64"/>
      <c r="F213" s="64"/>
      <c r="G213" s="65"/>
      <c r="H213" s="25"/>
      <c r="I213" s="4"/>
      <c r="L213" s="146"/>
    </row>
    <row r="214" spans="1:12" s="11" customFormat="1" ht="18" thickBot="1" x14ac:dyDescent="0.3">
      <c r="A214" s="8"/>
      <c r="B214" s="32" t="s">
        <v>26</v>
      </c>
      <c r="C214" s="8"/>
      <c r="D214" s="24"/>
      <c r="E214" s="66"/>
      <c r="F214" s="64"/>
      <c r="G214" s="67"/>
      <c r="H214" s="25"/>
      <c r="I214" s="4"/>
      <c r="L214" s="146"/>
    </row>
    <row r="215" spans="1:12" s="11" customFormat="1" ht="39.6" x14ac:dyDescent="0.25">
      <c r="A215" s="86">
        <v>701</v>
      </c>
      <c r="B215" s="87" t="s">
        <v>227</v>
      </c>
      <c r="C215" s="18" t="s">
        <v>7</v>
      </c>
      <c r="D215" s="48">
        <v>1</v>
      </c>
      <c r="E215" s="119">
        <v>0</v>
      </c>
      <c r="F215" s="180"/>
      <c r="G215" s="170">
        <f t="shared" ref="G215:G219" si="31">D215*E215</f>
        <v>0</v>
      </c>
      <c r="H215" s="171" t="s">
        <v>31</v>
      </c>
      <c r="I215" s="4" t="str">
        <f t="shared" si="28"/>
        <v/>
      </c>
      <c r="J215" s="11" t="str">
        <f t="shared" si="29"/>
        <v/>
      </c>
      <c r="L215" s="146">
        <f t="shared" si="30"/>
        <v>0</v>
      </c>
    </row>
    <row r="216" spans="1:12" s="11" customFormat="1" ht="17.399999999999999" x14ac:dyDescent="0.25">
      <c r="A216" s="99">
        <v>702</v>
      </c>
      <c r="B216" s="100" t="s">
        <v>228</v>
      </c>
      <c r="C216" s="40" t="s">
        <v>7</v>
      </c>
      <c r="D216" s="102">
        <v>1</v>
      </c>
      <c r="E216" s="119">
        <v>0</v>
      </c>
      <c r="F216" s="185"/>
      <c r="G216" s="170">
        <f t="shared" si="31"/>
        <v>0</v>
      </c>
      <c r="H216" s="159" t="s">
        <v>31</v>
      </c>
      <c r="I216" s="4" t="str">
        <f t="shared" si="28"/>
        <v/>
      </c>
      <c r="J216" s="11" t="str">
        <f t="shared" si="29"/>
        <v/>
      </c>
      <c r="L216" s="146">
        <f t="shared" si="30"/>
        <v>0</v>
      </c>
    </row>
    <row r="217" spans="1:12" s="11" customFormat="1" ht="39.6" x14ac:dyDescent="0.25">
      <c r="A217" s="88">
        <v>703</v>
      </c>
      <c r="B217" s="85" t="s">
        <v>229</v>
      </c>
      <c r="C217" s="16" t="s">
        <v>4</v>
      </c>
      <c r="D217" s="49">
        <v>1</v>
      </c>
      <c r="E217" s="119">
        <v>0</v>
      </c>
      <c r="F217" s="181"/>
      <c r="G217" s="165">
        <f t="shared" si="31"/>
        <v>0</v>
      </c>
      <c r="H217" s="161" t="s">
        <v>31</v>
      </c>
      <c r="I217" s="4" t="str">
        <f t="shared" si="28"/>
        <v/>
      </c>
      <c r="J217" s="11" t="str">
        <f t="shared" si="29"/>
        <v/>
      </c>
      <c r="L217" s="146">
        <f t="shared" si="30"/>
        <v>0</v>
      </c>
    </row>
    <row r="218" spans="1:12" s="11" customFormat="1" ht="39.6" x14ac:dyDescent="0.25">
      <c r="A218" s="88">
        <v>704</v>
      </c>
      <c r="B218" s="85" t="s">
        <v>230</v>
      </c>
      <c r="C218" s="16" t="s">
        <v>4</v>
      </c>
      <c r="D218" s="49">
        <v>1</v>
      </c>
      <c r="E218" s="119">
        <v>0</v>
      </c>
      <c r="F218" s="181"/>
      <c r="G218" s="165">
        <f t="shared" si="31"/>
        <v>0</v>
      </c>
      <c r="H218" s="161" t="s">
        <v>30</v>
      </c>
      <c r="I218" s="4" t="str">
        <f t="shared" si="28"/>
        <v/>
      </c>
      <c r="J218" s="11" t="str">
        <f t="shared" si="29"/>
        <v/>
      </c>
      <c r="L218" s="146">
        <f t="shared" si="30"/>
        <v>0</v>
      </c>
    </row>
    <row r="219" spans="1:12" s="11" customFormat="1" ht="39.6" x14ac:dyDescent="0.25">
      <c r="A219" s="120">
        <v>705</v>
      </c>
      <c r="B219" s="121" t="s">
        <v>231</v>
      </c>
      <c r="C219" s="122" t="s">
        <v>6</v>
      </c>
      <c r="D219" s="123">
        <v>1</v>
      </c>
      <c r="E219" s="119">
        <v>0</v>
      </c>
      <c r="F219" s="189"/>
      <c r="G219" s="165">
        <f t="shared" si="31"/>
        <v>0</v>
      </c>
      <c r="H219" s="161" t="s">
        <v>31</v>
      </c>
      <c r="I219" s="4" t="str">
        <f t="shared" si="28"/>
        <v/>
      </c>
      <c r="J219" s="11" t="str">
        <f t="shared" si="29"/>
        <v/>
      </c>
      <c r="L219" s="146">
        <f t="shared" si="30"/>
        <v>0</v>
      </c>
    </row>
    <row r="220" spans="1:12" s="11" customFormat="1" ht="171.6" x14ac:dyDescent="0.25">
      <c r="A220" s="109">
        <v>706</v>
      </c>
      <c r="B220" s="113" t="s">
        <v>125</v>
      </c>
      <c r="C220" s="122" t="s">
        <v>114</v>
      </c>
      <c r="D220" s="123">
        <v>1</v>
      </c>
      <c r="E220" s="119">
        <v>0</v>
      </c>
      <c r="F220" s="189"/>
      <c r="G220" s="165">
        <f t="shared" ref="G220:G221" si="32">D220*E220</f>
        <v>0</v>
      </c>
      <c r="H220" s="161" t="s">
        <v>31</v>
      </c>
      <c r="I220" s="4" t="str">
        <f t="shared" si="28"/>
        <v/>
      </c>
      <c r="J220" s="11" t="str">
        <f t="shared" si="29"/>
        <v/>
      </c>
      <c r="L220" s="146">
        <f t="shared" si="30"/>
        <v>0</v>
      </c>
    </row>
    <row r="221" spans="1:12" s="11" customFormat="1" ht="93" thickBot="1" x14ac:dyDescent="0.3">
      <c r="A221" s="89">
        <v>707</v>
      </c>
      <c r="B221" s="115" t="s">
        <v>126</v>
      </c>
      <c r="C221" s="131" t="s">
        <v>114</v>
      </c>
      <c r="D221" s="132">
        <v>1</v>
      </c>
      <c r="E221" s="93">
        <v>0</v>
      </c>
      <c r="F221" s="190"/>
      <c r="G221" s="175">
        <f t="shared" si="32"/>
        <v>0</v>
      </c>
      <c r="H221" s="168" t="s">
        <v>31</v>
      </c>
      <c r="I221" s="4" t="str">
        <f t="shared" si="28"/>
        <v/>
      </c>
      <c r="J221" s="11" t="str">
        <f t="shared" si="29"/>
        <v/>
      </c>
      <c r="L221" s="146">
        <f t="shared" si="30"/>
        <v>0</v>
      </c>
    </row>
    <row r="222" spans="1:12" s="11" customFormat="1" ht="17.399999999999999" x14ac:dyDescent="0.25">
      <c r="A222" s="8"/>
      <c r="B222" s="28"/>
      <c r="C222" s="8"/>
      <c r="D222" s="24"/>
      <c r="E222" s="64"/>
      <c r="F222" s="64"/>
      <c r="G222" s="65"/>
      <c r="H222" s="25"/>
      <c r="I222" s="4"/>
      <c r="L222" s="146"/>
    </row>
    <row r="223" spans="1:12" s="11" customFormat="1" ht="18" thickBot="1" x14ac:dyDescent="0.35">
      <c r="A223" s="8"/>
      <c r="B223" s="54" t="s">
        <v>68</v>
      </c>
      <c r="C223" s="8"/>
      <c r="D223" s="24"/>
      <c r="E223" s="66"/>
      <c r="F223" s="64"/>
      <c r="G223" s="67"/>
      <c r="H223" s="25"/>
      <c r="I223" s="4"/>
      <c r="L223" s="146"/>
    </row>
    <row r="224" spans="1:12" s="11" customFormat="1" ht="17.399999999999999" x14ac:dyDescent="0.25">
      <c r="A224" s="55">
        <v>801</v>
      </c>
      <c r="B224" s="50" t="s">
        <v>69</v>
      </c>
      <c r="C224" s="52" t="s">
        <v>57</v>
      </c>
      <c r="D224" s="48">
        <v>1</v>
      </c>
      <c r="E224" s="119">
        <v>0</v>
      </c>
      <c r="F224" s="169"/>
      <c r="G224" s="170">
        <f t="shared" ref="G224:G230" si="33">D224*E224</f>
        <v>0</v>
      </c>
      <c r="H224" s="171" t="s">
        <v>31</v>
      </c>
      <c r="I224" s="4" t="str">
        <f t="shared" si="28"/>
        <v/>
      </c>
      <c r="J224" s="11" t="str">
        <f t="shared" si="29"/>
        <v/>
      </c>
      <c r="L224" s="146">
        <f t="shared" si="30"/>
        <v>0</v>
      </c>
    </row>
    <row r="225" spans="1:12" s="11" customFormat="1" ht="17.399999999999999" x14ac:dyDescent="0.25">
      <c r="A225" s="56">
        <v>802</v>
      </c>
      <c r="B225" s="51" t="s">
        <v>70</v>
      </c>
      <c r="C225" s="15" t="s">
        <v>57</v>
      </c>
      <c r="D225" s="49">
        <v>1</v>
      </c>
      <c r="E225" s="119">
        <v>0</v>
      </c>
      <c r="F225" s="160"/>
      <c r="G225" s="165">
        <f t="shared" si="33"/>
        <v>0</v>
      </c>
      <c r="H225" s="161" t="s">
        <v>30</v>
      </c>
      <c r="I225" s="4" t="str">
        <f t="shared" si="28"/>
        <v/>
      </c>
      <c r="J225" s="11" t="str">
        <f t="shared" si="29"/>
        <v/>
      </c>
      <c r="L225" s="146">
        <f t="shared" si="30"/>
        <v>0</v>
      </c>
    </row>
    <row r="226" spans="1:12" s="11" customFormat="1" ht="17.399999999999999" x14ac:dyDescent="0.25">
      <c r="A226" s="56">
        <v>803</v>
      </c>
      <c r="B226" s="51" t="s">
        <v>71</v>
      </c>
      <c r="C226" s="15" t="s">
        <v>57</v>
      </c>
      <c r="D226" s="49">
        <v>1</v>
      </c>
      <c r="E226" s="119">
        <v>0</v>
      </c>
      <c r="F226" s="160"/>
      <c r="G226" s="165">
        <f t="shared" si="33"/>
        <v>0</v>
      </c>
      <c r="H226" s="161" t="s">
        <v>31</v>
      </c>
      <c r="I226" s="4" t="str">
        <f t="shared" si="28"/>
        <v/>
      </c>
      <c r="J226" s="11" t="str">
        <f t="shared" si="29"/>
        <v/>
      </c>
      <c r="L226" s="146">
        <f t="shared" si="30"/>
        <v>0</v>
      </c>
    </row>
    <row r="227" spans="1:12" s="11" customFormat="1" ht="17.399999999999999" x14ac:dyDescent="0.25">
      <c r="A227" s="56">
        <v>804</v>
      </c>
      <c r="B227" s="51" t="s">
        <v>72</v>
      </c>
      <c r="C227" s="15" t="s">
        <v>57</v>
      </c>
      <c r="D227" s="49">
        <v>1</v>
      </c>
      <c r="E227" s="119">
        <v>0</v>
      </c>
      <c r="F227" s="160"/>
      <c r="G227" s="165">
        <f t="shared" si="33"/>
        <v>0</v>
      </c>
      <c r="H227" s="161" t="s">
        <v>30</v>
      </c>
      <c r="I227" s="4" t="str">
        <f t="shared" si="28"/>
        <v/>
      </c>
      <c r="J227" s="11" t="str">
        <f t="shared" si="29"/>
        <v/>
      </c>
      <c r="L227" s="146">
        <f t="shared" si="30"/>
        <v>0</v>
      </c>
    </row>
    <row r="228" spans="1:12" s="11" customFormat="1" ht="17.399999999999999" x14ac:dyDescent="0.25">
      <c r="A228" s="56">
        <v>805</v>
      </c>
      <c r="B228" s="51" t="s">
        <v>73</v>
      </c>
      <c r="C228" s="15" t="s">
        <v>74</v>
      </c>
      <c r="D228" s="49">
        <v>1</v>
      </c>
      <c r="E228" s="119">
        <v>0</v>
      </c>
      <c r="F228" s="191"/>
      <c r="G228" s="165">
        <f t="shared" si="33"/>
        <v>0</v>
      </c>
      <c r="H228" s="161" t="s">
        <v>31</v>
      </c>
      <c r="I228" s="4" t="str">
        <f t="shared" si="28"/>
        <v/>
      </c>
      <c r="J228" s="11" t="str">
        <f t="shared" si="29"/>
        <v/>
      </c>
      <c r="L228" s="146">
        <f t="shared" si="30"/>
        <v>0</v>
      </c>
    </row>
    <row r="229" spans="1:12" s="11" customFormat="1" ht="26.4" x14ac:dyDescent="0.25">
      <c r="A229" s="56">
        <v>806</v>
      </c>
      <c r="B229" s="51" t="s">
        <v>75</v>
      </c>
      <c r="C229" s="15" t="s">
        <v>74</v>
      </c>
      <c r="D229" s="49">
        <v>1</v>
      </c>
      <c r="E229" s="119">
        <v>0</v>
      </c>
      <c r="F229" s="191"/>
      <c r="G229" s="165">
        <f t="shared" si="33"/>
        <v>0</v>
      </c>
      <c r="H229" s="161" t="s">
        <v>31</v>
      </c>
      <c r="I229" s="4" t="str">
        <f t="shared" si="28"/>
        <v/>
      </c>
      <c r="J229" s="11" t="str">
        <f t="shared" si="29"/>
        <v/>
      </c>
      <c r="L229" s="146">
        <f t="shared" si="30"/>
        <v>0</v>
      </c>
    </row>
    <row r="230" spans="1:12" s="11" customFormat="1" ht="17.399999999999999" x14ac:dyDescent="0.25">
      <c r="A230" s="133">
        <v>807</v>
      </c>
      <c r="B230" s="134" t="s">
        <v>76</v>
      </c>
      <c r="C230" s="135" t="s">
        <v>74</v>
      </c>
      <c r="D230" s="123">
        <v>1</v>
      </c>
      <c r="E230" s="119">
        <v>0</v>
      </c>
      <c r="F230" s="192"/>
      <c r="G230" s="165">
        <f t="shared" si="33"/>
        <v>0</v>
      </c>
      <c r="H230" s="161" t="s">
        <v>31</v>
      </c>
      <c r="I230" s="4" t="str">
        <f t="shared" si="28"/>
        <v/>
      </c>
      <c r="J230" s="11" t="str">
        <f t="shared" si="29"/>
        <v/>
      </c>
      <c r="L230" s="146">
        <f t="shared" si="30"/>
        <v>0</v>
      </c>
    </row>
    <row r="231" spans="1:12" s="11" customFormat="1" ht="17.399999999999999" x14ac:dyDescent="0.25">
      <c r="A231" s="133">
        <v>808</v>
      </c>
      <c r="B231" s="136" t="s">
        <v>127</v>
      </c>
      <c r="C231" s="137" t="s">
        <v>74</v>
      </c>
      <c r="D231" s="138">
        <v>1</v>
      </c>
      <c r="E231" s="119">
        <v>0</v>
      </c>
      <c r="F231" s="192"/>
      <c r="G231" s="165">
        <f t="shared" ref="G231:G233" si="34">D231*E231</f>
        <v>0</v>
      </c>
      <c r="H231" s="161" t="s">
        <v>31</v>
      </c>
      <c r="I231" s="4" t="str">
        <f t="shared" si="28"/>
        <v/>
      </c>
      <c r="J231" s="11" t="str">
        <f t="shared" si="29"/>
        <v/>
      </c>
      <c r="L231" s="146">
        <f t="shared" si="30"/>
        <v>0</v>
      </c>
    </row>
    <row r="232" spans="1:12" s="11" customFormat="1" ht="17.399999999999999" x14ac:dyDescent="0.25">
      <c r="A232" s="133">
        <v>809</v>
      </c>
      <c r="B232" s="136" t="s">
        <v>128</v>
      </c>
      <c r="C232" s="137" t="s">
        <v>74</v>
      </c>
      <c r="D232" s="138">
        <v>1</v>
      </c>
      <c r="E232" s="119">
        <v>0</v>
      </c>
      <c r="F232" s="192"/>
      <c r="G232" s="165">
        <f t="shared" si="34"/>
        <v>0</v>
      </c>
      <c r="H232" s="161" t="s">
        <v>31</v>
      </c>
      <c r="I232" s="4" t="str">
        <f t="shared" si="28"/>
        <v/>
      </c>
      <c r="J232" s="11" t="str">
        <f t="shared" si="29"/>
        <v/>
      </c>
      <c r="L232" s="146">
        <f t="shared" si="30"/>
        <v>0</v>
      </c>
    </row>
    <row r="233" spans="1:12" s="11" customFormat="1" ht="18" thickBot="1" x14ac:dyDescent="0.3">
      <c r="A233" s="57">
        <v>810</v>
      </c>
      <c r="B233" s="139" t="s">
        <v>129</v>
      </c>
      <c r="C233" s="140" t="s">
        <v>74</v>
      </c>
      <c r="D233" s="132">
        <v>1</v>
      </c>
      <c r="E233" s="93">
        <v>0</v>
      </c>
      <c r="F233" s="193"/>
      <c r="G233" s="175">
        <f t="shared" si="34"/>
        <v>0</v>
      </c>
      <c r="H233" s="168" t="s">
        <v>31</v>
      </c>
      <c r="I233" s="4" t="str">
        <f t="shared" si="28"/>
        <v/>
      </c>
      <c r="J233" s="11" t="str">
        <f t="shared" si="29"/>
        <v/>
      </c>
      <c r="L233" s="146">
        <f t="shared" si="30"/>
        <v>0</v>
      </c>
    </row>
    <row r="234" spans="1:12" s="11" customFormat="1" ht="17.399999999999999" x14ac:dyDescent="0.25">
      <c r="A234" s="8"/>
      <c r="B234" s="28"/>
      <c r="C234" s="8"/>
      <c r="D234" s="24"/>
      <c r="E234" s="64"/>
      <c r="F234" s="64"/>
      <c r="G234" s="65"/>
      <c r="H234" s="25"/>
      <c r="I234" s="4"/>
      <c r="J234" s="11" t="str">
        <f t="shared" si="29"/>
        <v/>
      </c>
      <c r="L234" s="146"/>
    </row>
    <row r="235" spans="1:12" s="11" customFormat="1" ht="18" thickBot="1" x14ac:dyDescent="0.35">
      <c r="A235" s="53"/>
      <c r="B235" s="58" t="s">
        <v>77</v>
      </c>
      <c r="C235" s="53"/>
      <c r="D235" s="24"/>
      <c r="E235" s="66"/>
      <c r="F235" s="64"/>
      <c r="G235" s="67"/>
      <c r="H235" s="25"/>
      <c r="I235" s="4"/>
      <c r="J235" s="11" t="str">
        <f t="shared" si="29"/>
        <v/>
      </c>
      <c r="L235" s="146"/>
    </row>
    <row r="236" spans="1:12" s="11" customFormat="1" ht="118.8" x14ac:dyDescent="0.25">
      <c r="A236" s="55">
        <v>901</v>
      </c>
      <c r="B236" s="50" t="s">
        <v>130</v>
      </c>
      <c r="C236" s="52" t="s">
        <v>6</v>
      </c>
      <c r="D236" s="48">
        <v>1</v>
      </c>
      <c r="E236" s="119">
        <v>0</v>
      </c>
      <c r="F236" s="169"/>
      <c r="G236" s="170">
        <f t="shared" ref="G236:G239" si="35">D236*E236</f>
        <v>0</v>
      </c>
      <c r="H236" s="171" t="s">
        <v>31</v>
      </c>
      <c r="I236" s="4" t="str">
        <f t="shared" si="28"/>
        <v/>
      </c>
      <c r="J236" s="11" t="str">
        <f t="shared" si="29"/>
        <v/>
      </c>
      <c r="L236" s="146">
        <f t="shared" si="30"/>
        <v>0</v>
      </c>
    </row>
    <row r="237" spans="1:12" s="11" customFormat="1" ht="79.2" x14ac:dyDescent="0.25">
      <c r="A237" s="56">
        <v>902</v>
      </c>
      <c r="B237" s="134" t="s">
        <v>131</v>
      </c>
      <c r="C237" s="15" t="s">
        <v>6</v>
      </c>
      <c r="D237" s="49">
        <v>1</v>
      </c>
      <c r="E237" s="119">
        <v>0</v>
      </c>
      <c r="F237" s="160"/>
      <c r="G237" s="165">
        <f t="shared" si="35"/>
        <v>0</v>
      </c>
      <c r="H237" s="161" t="s">
        <v>30</v>
      </c>
      <c r="I237" s="4" t="str">
        <f t="shared" si="28"/>
        <v/>
      </c>
      <c r="J237" s="11" t="str">
        <f t="shared" si="29"/>
        <v/>
      </c>
      <c r="L237" s="146">
        <f t="shared" si="30"/>
        <v>0</v>
      </c>
    </row>
    <row r="238" spans="1:12" s="11" customFormat="1" ht="158.4" x14ac:dyDescent="0.25">
      <c r="A238" s="56">
        <v>903</v>
      </c>
      <c r="B238" s="134" t="s">
        <v>132</v>
      </c>
      <c r="C238" s="15" t="s">
        <v>6</v>
      </c>
      <c r="D238" s="49">
        <v>1</v>
      </c>
      <c r="E238" s="119">
        <v>0</v>
      </c>
      <c r="F238" s="160"/>
      <c r="G238" s="165">
        <f t="shared" si="35"/>
        <v>0</v>
      </c>
      <c r="H238" s="161" t="s">
        <v>31</v>
      </c>
      <c r="I238" s="4" t="str">
        <f t="shared" si="28"/>
        <v/>
      </c>
      <c r="J238" s="11" t="str">
        <f t="shared" si="29"/>
        <v/>
      </c>
      <c r="L238" s="146">
        <f t="shared" si="30"/>
        <v>0</v>
      </c>
    </row>
    <row r="239" spans="1:12" s="11" customFormat="1" ht="18" thickBot="1" x14ac:dyDescent="0.3">
      <c r="A239" s="57">
        <v>904</v>
      </c>
      <c r="B239" s="84" t="s">
        <v>78</v>
      </c>
      <c r="C239" s="142" t="s">
        <v>6</v>
      </c>
      <c r="D239" s="91">
        <v>1</v>
      </c>
      <c r="E239" s="93">
        <v>0</v>
      </c>
      <c r="F239" s="184"/>
      <c r="G239" s="175">
        <f t="shared" si="35"/>
        <v>0</v>
      </c>
      <c r="H239" s="168" t="s">
        <v>30</v>
      </c>
      <c r="I239" s="4" t="str">
        <f t="shared" si="28"/>
        <v/>
      </c>
      <c r="J239" s="11" t="str">
        <f t="shared" si="29"/>
        <v/>
      </c>
      <c r="L239" s="146">
        <f t="shared" si="30"/>
        <v>0</v>
      </c>
    </row>
    <row r="240" spans="1:12" s="11" customFormat="1" ht="16.2" thickBot="1" x14ac:dyDescent="0.3">
      <c r="A240" s="8"/>
      <c r="B240" s="33" t="s">
        <v>12</v>
      </c>
      <c r="C240" s="19"/>
      <c r="D240" s="29"/>
      <c r="E240" s="69"/>
      <c r="F240" s="156"/>
      <c r="G240" s="70">
        <f>SUM(G7:G239)</f>
        <v>0</v>
      </c>
      <c r="H240" s="9"/>
      <c r="I240" s="4" t="s">
        <v>56</v>
      </c>
    </row>
    <row r="241" spans="1:15" s="11" customFormat="1" ht="13.8" thickBot="1" x14ac:dyDescent="0.3">
      <c r="A241" s="8"/>
      <c r="B241" s="27"/>
      <c r="C241" s="8"/>
      <c r="D241" s="1"/>
      <c r="E241" s="130"/>
      <c r="F241" s="64"/>
      <c r="G241" s="65"/>
      <c r="H241" s="10"/>
      <c r="I241" s="4"/>
    </row>
    <row r="242" spans="1:15" s="11" customFormat="1" ht="18" thickBot="1" x14ac:dyDescent="0.3">
      <c r="A242" s="198" t="s">
        <v>50</v>
      </c>
      <c r="B242" s="199" t="s">
        <v>93</v>
      </c>
      <c r="C242" s="52" t="s">
        <v>90</v>
      </c>
      <c r="D242" s="48">
        <v>1</v>
      </c>
      <c r="E242" s="119">
        <v>0</v>
      </c>
      <c r="F242" s="94"/>
      <c r="G242" s="194">
        <f t="shared" ref="G242" si="36">D242*E242</f>
        <v>0</v>
      </c>
      <c r="H242" s="195" t="s">
        <v>30</v>
      </c>
      <c r="I242" s="4"/>
      <c r="K242" s="11" t="s">
        <v>56</v>
      </c>
      <c r="O242" s="11" t="s">
        <v>56</v>
      </c>
    </row>
    <row r="243" spans="1:15" s="11" customFormat="1" ht="31.8" thickBot="1" x14ac:dyDescent="0.3">
      <c r="A243" s="200" t="s">
        <v>50</v>
      </c>
      <c r="B243" s="201" t="s">
        <v>16</v>
      </c>
      <c r="C243" s="142"/>
      <c r="D243" s="91">
        <v>1</v>
      </c>
      <c r="E243" s="93">
        <v>0</v>
      </c>
      <c r="F243" s="196"/>
      <c r="G243" s="197" t="s">
        <v>15</v>
      </c>
      <c r="H243" s="195"/>
      <c r="I243" s="4"/>
    </row>
    <row r="244" spans="1:15" s="11" customFormat="1" ht="16.2" thickBot="1" x14ac:dyDescent="0.3">
      <c r="A244" s="1"/>
      <c r="B244" s="35"/>
      <c r="C244" s="1"/>
      <c r="E244" s="62"/>
      <c r="F244" s="62"/>
      <c r="G244" s="62"/>
      <c r="H244" s="10"/>
    </row>
    <row r="245" spans="1:15" s="11" customFormat="1" ht="13.8" thickBot="1" x14ac:dyDescent="0.3">
      <c r="A245" s="1"/>
      <c r="B245" s="34"/>
      <c r="C245" s="1"/>
      <c r="E245" s="71" t="s">
        <v>51</v>
      </c>
      <c r="F245" s="71"/>
      <c r="G245" s="71" t="s">
        <v>52</v>
      </c>
      <c r="H245" s="2" t="s">
        <v>53</v>
      </c>
    </row>
    <row r="246" spans="1:15" s="11" customFormat="1" ht="18" thickBot="1" x14ac:dyDescent="0.3">
      <c r="A246" s="1"/>
      <c r="B246" s="12" t="s">
        <v>54</v>
      </c>
      <c r="C246" s="13"/>
      <c r="D246" s="13"/>
      <c r="E246" s="71">
        <f>SUM(SUMIF(H236:H239,"=A",G236:G239),SUMIF(H224:H233,"=A",G224:G233),SUMIF(H215:H221,"=A",G215:G221),SUMIF(H201:H212,"=A",G201:G212),SUMIF(H166:H198,"=A",G166:G198),SUMIF(H139:H163,"=A",G139:G163),SUMIF(H121:H136,"=A",G121:G136),SUMIF(H78:H118,"=A",G78:G118),SUMIF(H7:H75,"=A",G7:G75),G242)</f>
        <v>0</v>
      </c>
      <c r="F246" s="71"/>
      <c r="G246" s="72">
        <f>H246*E246</f>
        <v>0</v>
      </c>
      <c r="H246" s="2">
        <v>0.7</v>
      </c>
    </row>
    <row r="247" spans="1:15" s="11" customFormat="1" ht="18" thickBot="1" x14ac:dyDescent="0.3">
      <c r="A247" s="1"/>
      <c r="B247" s="12" t="s">
        <v>55</v>
      </c>
      <c r="C247" s="13"/>
      <c r="D247" s="13"/>
      <c r="E247" s="71">
        <f>SUM(SUMIF(H236:H239,"=B",G236:G239),SUMIF(H224:H233,"=B",G224:G233),SUMIF(H215:H221,"=B",G215:G221),SUMIF(H201:H212,"=B",G201:G212),SUMIF(H166:H198,"=B",G166:G198),SUMIF(H139:H163,"=B",G139:G163),SUMIF(H121:H136,"=B",G121:G136),SUMIF(H78:H118,"=B",G78:G118),SUMIF(H7:H75,"=B",G7:G75))</f>
        <v>0</v>
      </c>
      <c r="F247" s="71"/>
      <c r="G247" s="73">
        <f>H247*E247</f>
        <v>0</v>
      </c>
      <c r="H247" s="2">
        <v>0.3</v>
      </c>
    </row>
    <row r="248" spans="1:15" s="11" customFormat="1" x14ac:dyDescent="0.25">
      <c r="A248" s="1"/>
      <c r="B248" s="34"/>
      <c r="C248" s="1"/>
      <c r="E248" s="74"/>
      <c r="F248" s="62"/>
      <c r="G248" s="62"/>
    </row>
    <row r="249" spans="1:15" s="11" customFormat="1" x14ac:dyDescent="0.25">
      <c r="A249" s="1"/>
      <c r="B249" s="34"/>
      <c r="C249" s="1"/>
      <c r="E249" s="75" t="str">
        <f>IF(SUM(L7:L239)=0,"ok ","Kritérium není stanoveno korektně, nejsou vyplněna všechna povinná pole!")</f>
        <v xml:space="preserve">ok </v>
      </c>
      <c r="F249" s="75"/>
      <c r="G249" s="62"/>
    </row>
    <row r="250" spans="1:15" s="11" customFormat="1" ht="13.8" thickBot="1" x14ac:dyDescent="0.3">
      <c r="A250" s="1"/>
      <c r="B250" s="34"/>
      <c r="C250" s="1"/>
      <c r="E250" s="74"/>
      <c r="F250" s="62"/>
      <c r="G250" s="62"/>
    </row>
    <row r="251" spans="1:15" s="11" customFormat="1" ht="18" thickBot="1" x14ac:dyDescent="0.3">
      <c r="A251" s="1"/>
      <c r="B251" s="12" t="s">
        <v>151</v>
      </c>
      <c r="C251" s="13"/>
      <c r="D251" s="30"/>
      <c r="E251" s="76"/>
      <c r="F251" s="76"/>
      <c r="G251" s="107">
        <f>0.7*(G246+G247) + 0.3*((100-E243)*G240/100)</f>
        <v>0</v>
      </c>
      <c r="H251" s="31"/>
    </row>
    <row r="252" spans="1:15" s="11" customFormat="1" x14ac:dyDescent="0.25">
      <c r="A252" s="1"/>
      <c r="B252" s="34"/>
      <c r="C252" s="1"/>
      <c r="E252" s="74"/>
      <c r="F252" s="62"/>
      <c r="G252" s="62"/>
    </row>
    <row r="253" spans="1:15" x14ac:dyDescent="0.25">
      <c r="B253" s="34"/>
    </row>
    <row r="254" spans="1:15" x14ac:dyDescent="0.25">
      <c r="B254" s="37"/>
      <c r="C254" s="8"/>
      <c r="D254" s="20"/>
      <c r="E254" s="77"/>
      <c r="F254" s="78"/>
      <c r="G254" s="78"/>
    </row>
    <row r="255" spans="1:15" x14ac:dyDescent="0.25">
      <c r="B255" s="208" t="s">
        <v>27</v>
      </c>
      <c r="C255" s="208"/>
      <c r="D255" s="208"/>
      <c r="E255" s="208"/>
      <c r="F255" s="208"/>
      <c r="G255" s="208"/>
    </row>
    <row r="256" spans="1:15" x14ac:dyDescent="0.25">
      <c r="B256" s="34"/>
    </row>
    <row r="257" spans="2:9" x14ac:dyDescent="0.25">
      <c r="G257" s="74"/>
      <c r="I257" s="11"/>
    </row>
    <row r="258" spans="2:9" x14ac:dyDescent="0.25">
      <c r="G258" s="74"/>
      <c r="I258" s="11"/>
    </row>
    <row r="259" spans="2:9" x14ac:dyDescent="0.25">
      <c r="B259" s="11"/>
      <c r="G259" s="74"/>
      <c r="I259" s="11"/>
    </row>
    <row r="260" spans="2:9" x14ac:dyDescent="0.25">
      <c r="B260" s="11"/>
      <c r="G260" s="74"/>
      <c r="I260" s="11"/>
    </row>
    <row r="261" spans="2:9" x14ac:dyDescent="0.25">
      <c r="B261" s="11"/>
      <c r="G261" s="74"/>
      <c r="I261" s="11"/>
    </row>
    <row r="262" spans="2:9" x14ac:dyDescent="0.25">
      <c r="G262" s="74"/>
      <c r="I262" s="11"/>
    </row>
    <row r="263" spans="2:9" x14ac:dyDescent="0.25">
      <c r="B263" s="11"/>
      <c r="G263" s="74"/>
      <c r="I263" s="11"/>
    </row>
    <row r="264" spans="2:9" x14ac:dyDescent="0.25">
      <c r="B264"/>
      <c r="C264" s="53"/>
      <c r="D264"/>
      <c r="E264" s="79"/>
      <c r="F264" s="81"/>
      <c r="G264" s="79"/>
      <c r="H264"/>
    </row>
    <row r="265" spans="2:9" x14ac:dyDescent="0.25">
      <c r="B265"/>
      <c r="C265" s="53"/>
      <c r="D265"/>
      <c r="E265" s="79"/>
      <c r="F265" s="81"/>
      <c r="G265" s="79"/>
      <c r="H265"/>
    </row>
    <row r="266" spans="2:9" x14ac:dyDescent="0.25">
      <c r="B266"/>
      <c r="C266" s="53"/>
      <c r="D266"/>
      <c r="E266" s="79"/>
      <c r="F266" s="81"/>
      <c r="G266" s="79"/>
      <c r="H266"/>
    </row>
    <row r="267" spans="2:9" x14ac:dyDescent="0.25">
      <c r="B267" s="34"/>
    </row>
    <row r="268" spans="2:9" x14ac:dyDescent="0.25">
      <c r="B268" s="34"/>
    </row>
    <row r="269" spans="2:9" x14ac:dyDescent="0.25">
      <c r="B269" s="34"/>
    </row>
    <row r="270" spans="2:9" x14ac:dyDescent="0.25">
      <c r="B270" s="34"/>
    </row>
  </sheetData>
  <sheetProtection algorithmName="SHA-512" hashValue="cSMH4ZYoVH3ErSOImPoSLOd1q4bpf2UpjZKA4L9Lf6bbTZgAD5kLu9y9q41uRI0XLMh/3z/vZIPp9FnxO/YZCg==" saltValue="PNklb7LFWgXvdH5G5XbBWA==" spinCount="100000" sheet="1" objects="1" scenarios="1"/>
  <mergeCells count="3">
    <mergeCell ref="B1:G1"/>
    <mergeCell ref="B2:G2"/>
    <mergeCell ref="B255:G255"/>
  </mergeCells>
  <phoneticPr fontId="28"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Výkaz výměr Oblast 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pavel.cuba@ceproas.cz</dc:creator>
  <cp:lastModifiedBy>Urbánková Adéla</cp:lastModifiedBy>
  <cp:lastPrinted>2023-05-30T12:34:55Z</cp:lastPrinted>
  <dcterms:created xsi:type="dcterms:W3CDTF">2012-01-23T11:27:45Z</dcterms:created>
  <dcterms:modified xsi:type="dcterms:W3CDTF">2023-10-18T14:00:58Z</dcterms:modified>
</cp:coreProperties>
</file>